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U-BOOT" sheetId="1" r:id="rId1"/>
    <sheet name="COBIAX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3" l="1"/>
  <c r="M3" i="3"/>
  <c r="J3" i="3"/>
  <c r="N3" i="1"/>
  <c r="F3" i="3"/>
  <c r="M3" i="1"/>
  <c r="F3" i="1"/>
  <c r="J3" i="1" s="1"/>
  <c r="L3" i="3" l="1"/>
  <c r="L3" i="1"/>
</calcChain>
</file>

<file path=xl/sharedStrings.xml><?xml version="1.0" encoding="utf-8"?>
<sst xmlns="http://schemas.openxmlformats.org/spreadsheetml/2006/main" count="31" uniqueCount="18">
  <si>
    <t>α</t>
  </si>
  <si>
    <t>β</t>
  </si>
  <si>
    <t>Ɣ</t>
  </si>
  <si>
    <t>ضریب اصلاح سختی خمشی</t>
  </si>
  <si>
    <t>ضریب اصلاح سختی درون صفحه</t>
  </si>
  <si>
    <t>ضریب اصلاح وزن</t>
  </si>
  <si>
    <r>
      <t xml:space="preserve">نکته: تنها سلول های </t>
    </r>
    <r>
      <rPr>
        <b/>
        <sz val="26"/>
        <color rgb="FF00B0F0"/>
        <rFont val="B Nazanin"/>
        <charset val="178"/>
      </rPr>
      <t>آبی</t>
    </r>
    <r>
      <rPr>
        <b/>
        <sz val="26"/>
        <color theme="1"/>
        <rFont val="B Nazanin"/>
        <charset val="178"/>
      </rPr>
      <t xml:space="preserve"> رنگ به سانتی متر مقداردهی شود</t>
    </r>
  </si>
  <si>
    <t>تعداد یوبوت در حالت 2بعدی</t>
  </si>
  <si>
    <t>تعداد یوبوت در حالت 3بعدی</t>
  </si>
  <si>
    <t>تعداد کوبیاکس در حالت 2بعدی</t>
  </si>
  <si>
    <t>تعداد کوبیاکس در حالت 3بعدی</t>
  </si>
  <si>
    <r>
      <t xml:space="preserve">N </t>
    </r>
    <r>
      <rPr>
        <sz val="24"/>
        <color theme="1"/>
        <rFont val="Calibri"/>
        <family val="2"/>
      </rPr>
      <t>in</t>
    </r>
    <r>
      <rPr>
        <sz val="28"/>
        <color theme="1"/>
        <rFont val="Calibri"/>
        <family val="2"/>
      </rPr>
      <t xml:space="preserve"> </t>
    </r>
    <r>
      <rPr>
        <sz val="20"/>
        <color theme="1"/>
        <rFont val="Calibri"/>
        <family val="2"/>
      </rPr>
      <t>3D</t>
    </r>
  </si>
  <si>
    <r>
      <t xml:space="preserve">N </t>
    </r>
    <r>
      <rPr>
        <sz val="22"/>
        <color theme="1"/>
        <rFont val="Calibri"/>
        <family val="2"/>
      </rPr>
      <t>in</t>
    </r>
    <r>
      <rPr>
        <sz val="28"/>
        <color theme="1"/>
        <rFont val="Calibri"/>
        <family val="2"/>
      </rPr>
      <t xml:space="preserve"> </t>
    </r>
    <r>
      <rPr>
        <sz val="20"/>
        <color theme="1"/>
        <rFont val="Calibri"/>
        <family val="2"/>
      </rPr>
      <t>2D</t>
    </r>
  </si>
  <si>
    <t>-</t>
  </si>
  <si>
    <t>www.SIRSAZE.IR</t>
  </si>
  <si>
    <t>insta:farzadrezaei3434</t>
  </si>
  <si>
    <t>whatsApp:09138291378</t>
  </si>
  <si>
    <t>با احترام:فرزاد رضایی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</si>
</sst>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sz val="28"/>
      <color theme="1"/>
      <name val="Calibri"/>
      <family val="2"/>
    </font>
    <font>
      <b/>
      <sz val="22"/>
      <color theme="1"/>
      <name val="B Nazanin"/>
      <charset val="178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1" tint="4.9989318521683403E-2"/>
      <name val="Calibri"/>
      <family val="2"/>
      <scheme val="minor"/>
    </font>
    <font>
      <b/>
      <sz val="12"/>
      <color theme="1"/>
      <name val="B Titr"/>
      <charset val="178"/>
    </font>
    <font>
      <b/>
      <sz val="14"/>
      <color theme="1"/>
      <name val="B Titr"/>
      <charset val="178"/>
    </font>
    <font>
      <b/>
      <sz val="26"/>
      <color theme="1"/>
      <name val="B Nazanin"/>
      <charset val="178"/>
    </font>
    <font>
      <b/>
      <sz val="26"/>
      <color rgb="FF00B0F0"/>
      <name val="B Nazanin"/>
      <charset val="178"/>
    </font>
    <font>
      <b/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2" fontId="7" fillId="3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5" fillId="6" borderId="1" xfId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1</xdr:row>
      <xdr:rowOff>123825</xdr:rowOff>
    </xdr:from>
    <xdr:ext cx="638175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962275" y="123825"/>
              <a:ext cx="6381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𝑠𝑙𝑎𝑏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962275" y="123825"/>
              <a:ext cx="6381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800" b="0" i="0">
                  <a:latin typeface="Cambria Math" panose="02040503050406030204" pitchFamily="18" charset="0"/>
                </a:rPr>
                <a:t>𝐼_𝑠𝑙𝑎𝑏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3</xdr:col>
      <xdr:colOff>190500</xdr:colOff>
      <xdr:row>1</xdr:row>
      <xdr:rowOff>85725</xdr:rowOff>
    </xdr:from>
    <xdr:ext cx="981075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90500" y="628650"/>
              <a:ext cx="9810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𝑠𝑙𝑎𝑏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90500" y="628650"/>
              <a:ext cx="9810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𝑏_𝑠𝑙𝑎𝑏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4</xdr:col>
      <xdr:colOff>152400</xdr:colOff>
      <xdr:row>1</xdr:row>
      <xdr:rowOff>95250</xdr:rowOff>
    </xdr:from>
    <xdr:ext cx="981075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1457325" y="638175"/>
              <a:ext cx="9810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𝑠𝑙𝑎𝑏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1457325" y="638175"/>
              <a:ext cx="9810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ℎ_𝑠𝑙𝑎𝑏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7</xdr:col>
      <xdr:colOff>200025</xdr:colOff>
      <xdr:row>1</xdr:row>
      <xdr:rowOff>76200</xdr:rowOff>
    </xdr:from>
    <xdr:ext cx="1219200" cy="552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4772025" y="76200"/>
              <a:ext cx="12192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𝑏𝑜𝑜𝑡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4772025" y="76200"/>
              <a:ext cx="12192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𝑏_(𝑢−𝑏𝑜𝑜𝑡)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8</xdr:col>
      <xdr:colOff>190500</xdr:colOff>
      <xdr:row>1</xdr:row>
      <xdr:rowOff>85725</xdr:rowOff>
    </xdr:from>
    <xdr:ext cx="1219200" cy="552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6457950" y="85725"/>
              <a:ext cx="12192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𝑏𝑜𝑜𝑡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6457950" y="85725"/>
              <a:ext cx="12192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ℎ_(𝑢−𝑏𝑜𝑜𝑡)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9</xdr:col>
      <xdr:colOff>276225</xdr:colOff>
      <xdr:row>1</xdr:row>
      <xdr:rowOff>47624</xdr:rowOff>
    </xdr:from>
    <xdr:ext cx="1104900" cy="5429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8239125" y="47624"/>
              <a:ext cx="1104900" cy="54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𝑏𝑜𝑜𝑡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8239125" y="47624"/>
              <a:ext cx="1104900" cy="54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2800" b="0" i="0">
                  <a:latin typeface="Cambria Math" panose="02040503050406030204" pitchFamily="18" charset="0"/>
                </a:rPr>
                <a:t>𝐼_(𝑢−𝑏𝑜𝑜𝑡)</a:t>
              </a:r>
              <a:endParaRPr lang="en-US" sz="1400"/>
            </a:p>
          </xdr:txBody>
        </xdr:sp>
      </mc:Fallback>
    </mc:AlternateContent>
    <xdr:clientData/>
  </xdr:oneCellAnchor>
  <xdr:twoCellAnchor editAs="oneCell">
    <xdr:from>
      <xdr:col>0</xdr:col>
      <xdr:colOff>66676</xdr:colOff>
      <xdr:row>3</xdr:row>
      <xdr:rowOff>57150</xdr:rowOff>
    </xdr:from>
    <xdr:to>
      <xdr:col>9</xdr:col>
      <xdr:colOff>219075</xdr:colOff>
      <xdr:row>7</xdr:row>
      <xdr:rowOff>170896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171700"/>
          <a:ext cx="9763124" cy="293314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7</xdr:row>
      <xdr:rowOff>238125</xdr:rowOff>
    </xdr:from>
    <xdr:to>
      <xdr:col>9</xdr:col>
      <xdr:colOff>219075</xdr:colOff>
      <xdr:row>16</xdr:row>
      <xdr:rowOff>104513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5172075"/>
          <a:ext cx="9725025" cy="20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1</xdr:row>
      <xdr:rowOff>123825</xdr:rowOff>
    </xdr:from>
    <xdr:ext cx="638175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3686175" y="828675"/>
              <a:ext cx="6381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𝑠𝑙𝑎𝑏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3686175" y="828675"/>
              <a:ext cx="6381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800" b="0" i="0">
                  <a:latin typeface="Cambria Math" panose="02040503050406030204" pitchFamily="18" charset="0"/>
                </a:rPr>
                <a:t>𝐼_𝑠𝑙𝑎𝑏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3</xdr:col>
      <xdr:colOff>190500</xdr:colOff>
      <xdr:row>1</xdr:row>
      <xdr:rowOff>85725</xdr:rowOff>
    </xdr:from>
    <xdr:ext cx="981075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800100" y="790575"/>
              <a:ext cx="9810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𝑠𝑙𝑎𝑏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800100" y="790575"/>
              <a:ext cx="9810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𝑏_𝑠𝑙𝑎𝑏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4</xdr:col>
      <xdr:colOff>152400</xdr:colOff>
      <xdr:row>1</xdr:row>
      <xdr:rowOff>95250</xdr:rowOff>
    </xdr:from>
    <xdr:ext cx="981075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2133600" y="800100"/>
              <a:ext cx="9810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𝑠𝑙𝑎𝑏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2133600" y="800100"/>
              <a:ext cx="981075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ℎ_𝑠𝑙𝑎𝑏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7</xdr:col>
      <xdr:colOff>200025</xdr:colOff>
      <xdr:row>1</xdr:row>
      <xdr:rowOff>76200</xdr:rowOff>
    </xdr:from>
    <xdr:ext cx="1219200" cy="552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5381625" y="781050"/>
              <a:ext cx="12192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𝐶𝑂𝐵𝐼𝐴𝑋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5381625" y="781050"/>
              <a:ext cx="12192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𝑅_𝐶𝑂𝐵𝐼𝐴𝑋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8</xdr:col>
      <xdr:colOff>190500</xdr:colOff>
      <xdr:row>1</xdr:row>
      <xdr:rowOff>85725</xdr:rowOff>
    </xdr:from>
    <xdr:ext cx="1219200" cy="552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7067550" y="790575"/>
              <a:ext cx="12192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𝐶𝑂𝐵𝐼𝐴𝑋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7067550" y="790575"/>
              <a:ext cx="12192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800" b="0" i="0">
                  <a:latin typeface="Cambria Math" panose="02040503050406030204" pitchFamily="18" charset="0"/>
                </a:rPr>
                <a:t>ℎ_𝐶𝑂𝐵𝐼𝐴𝑋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9</xdr:col>
      <xdr:colOff>276225</xdr:colOff>
      <xdr:row>1</xdr:row>
      <xdr:rowOff>47624</xdr:rowOff>
    </xdr:from>
    <xdr:ext cx="1104900" cy="5429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8848725" y="752474"/>
              <a:ext cx="1104900" cy="54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𝐶𝑂𝐵𝐼𝐴𝑋</m:t>
                        </m:r>
                      </m:sub>
                    </m:sSub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8848725" y="752474"/>
              <a:ext cx="1104900" cy="542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2800" b="0" i="0">
                  <a:latin typeface="Cambria Math" panose="02040503050406030204" pitchFamily="18" charset="0"/>
                </a:rPr>
                <a:t>𝐼_𝐶𝑂𝐵𝐼𝐴𝑋</a:t>
              </a:r>
              <a:endParaRPr lang="en-US" sz="1400"/>
            </a:p>
          </xdr:txBody>
        </xdr:sp>
      </mc:Fallback>
    </mc:AlternateContent>
    <xdr:clientData/>
  </xdr:oneCellAnchor>
  <xdr:twoCellAnchor editAs="oneCell">
    <xdr:from>
      <xdr:col>0</xdr:col>
      <xdr:colOff>57150</xdr:colOff>
      <xdr:row>6</xdr:row>
      <xdr:rowOff>685800</xdr:rowOff>
    </xdr:from>
    <xdr:to>
      <xdr:col>8</xdr:col>
      <xdr:colOff>1504950</xdr:colOff>
      <xdr:row>15</xdr:row>
      <xdr:rowOff>37838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914900"/>
          <a:ext cx="9725025" cy="20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</xdr:row>
      <xdr:rowOff>104775</xdr:rowOff>
    </xdr:from>
    <xdr:to>
      <xdr:col>8</xdr:col>
      <xdr:colOff>1504950</xdr:colOff>
      <xdr:row>6</xdr:row>
      <xdr:rowOff>623156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2219325"/>
          <a:ext cx="9715500" cy="2632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rsaze.i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irsaze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3" sqref="A3"/>
    </sheetView>
  </sheetViews>
  <sheetFormatPr defaultRowHeight="15" x14ac:dyDescent="0.25"/>
  <cols>
    <col min="1" max="2" width="15.28515625" style="1" customWidth="1"/>
    <col min="3" max="3" width="4.140625" style="1" customWidth="1"/>
    <col min="4" max="6" width="18.85546875" style="1" customWidth="1"/>
    <col min="7" max="7" width="6.85546875" style="1" customWidth="1"/>
    <col min="8" max="10" width="23" style="1" customWidth="1"/>
    <col min="11" max="11" width="5.7109375" style="1" customWidth="1"/>
    <col min="12" max="14" width="25.85546875" style="1" customWidth="1"/>
    <col min="15" max="16384" width="9.140625" style="1"/>
  </cols>
  <sheetData>
    <row r="1" spans="1:14" ht="55.5" customHeight="1" x14ac:dyDescent="0.25">
      <c r="A1" s="10" t="s">
        <v>7</v>
      </c>
      <c r="B1" s="10" t="s">
        <v>8</v>
      </c>
      <c r="D1" s="7" t="s">
        <v>6</v>
      </c>
      <c r="E1" s="7"/>
      <c r="F1" s="7"/>
      <c r="G1" s="7"/>
      <c r="H1" s="7"/>
      <c r="I1" s="7"/>
      <c r="J1" s="7"/>
      <c r="K1" s="4"/>
      <c r="L1" s="5" t="s">
        <v>3</v>
      </c>
      <c r="M1" s="5" t="s">
        <v>4</v>
      </c>
      <c r="N1" s="5" t="s">
        <v>5</v>
      </c>
    </row>
    <row r="2" spans="1:14" ht="55.5" customHeight="1" x14ac:dyDescent="0.25">
      <c r="A2" s="2" t="s">
        <v>12</v>
      </c>
      <c r="B2" s="2" t="s">
        <v>11</v>
      </c>
      <c r="D2" s="6"/>
      <c r="E2" s="6"/>
      <c r="F2" s="6"/>
      <c r="H2" s="6"/>
      <c r="I2" s="6"/>
      <c r="J2" s="6"/>
      <c r="L2" s="11" t="s">
        <v>0</v>
      </c>
      <c r="M2" s="11" t="s">
        <v>1</v>
      </c>
      <c r="N2" s="11" t="s">
        <v>2</v>
      </c>
    </row>
    <row r="3" spans="1:14" ht="55.5" customHeight="1" x14ac:dyDescent="0.25">
      <c r="A3" s="23">
        <v>2</v>
      </c>
      <c r="B3" s="23">
        <v>4</v>
      </c>
      <c r="D3" s="23">
        <v>120</v>
      </c>
      <c r="E3" s="23">
        <v>30</v>
      </c>
      <c r="F3" s="3">
        <f>(1/12)*D3*E3^3</f>
        <v>270000</v>
      </c>
      <c r="H3" s="23">
        <v>50</v>
      </c>
      <c r="I3" s="23">
        <v>18</v>
      </c>
      <c r="J3" s="3">
        <f>F3-(A3*(1/12)*H3*I3^3)</f>
        <v>221400</v>
      </c>
      <c r="L3" s="8">
        <f>J3/F3</f>
        <v>0.82</v>
      </c>
      <c r="M3" s="8">
        <f>((D3*E3)-(2*H3*I3))/(D3*E3)</f>
        <v>0.5</v>
      </c>
      <c r="N3" s="9">
        <f>((D3*D3*E3)-(B3*H3*H3*I3))/(D3*D3*E3)</f>
        <v>0.58333333333333337</v>
      </c>
    </row>
    <row r="4" spans="1:14" ht="55.5" customHeight="1" x14ac:dyDescent="0.25"/>
    <row r="5" spans="1:14" ht="55.5" customHeight="1" x14ac:dyDescent="0.25">
      <c r="L5" s="24" t="s">
        <v>14</v>
      </c>
      <c r="M5" s="25"/>
    </row>
    <row r="6" spans="1:14" ht="55.5" customHeight="1" x14ac:dyDescent="0.25">
      <c r="L6" s="26" t="s">
        <v>15</v>
      </c>
      <c r="M6" s="26"/>
    </row>
    <row r="7" spans="1:14" ht="55.5" customHeight="1" x14ac:dyDescent="0.25">
      <c r="L7" s="26" t="s">
        <v>16</v>
      </c>
      <c r="M7" s="26"/>
    </row>
    <row r="8" spans="1:14" ht="55.5" customHeight="1" x14ac:dyDescent="0.25">
      <c r="L8" s="27" t="s">
        <v>17</v>
      </c>
      <c r="M8" s="27"/>
    </row>
  </sheetData>
  <sheetProtection algorithmName="SHA-512" hashValue="K4wgwC45F4VUZnAgt2kmjeLJGi0MmornRJSfjOsvGIgnmjWKn5KWJP70D9uSIOHgCiDIFSsRyGENPCvMDso4AA==" saltValue="/MZJB1ux4xv/u5i7G6Id0w==" spinCount="100000" sheet="1" objects="1" scenarios="1" selectLockedCells="1"/>
  <mergeCells count="5">
    <mergeCell ref="L8:M8"/>
    <mergeCell ref="D1:J1"/>
    <mergeCell ref="L5:M5"/>
    <mergeCell ref="L6:M6"/>
    <mergeCell ref="L7:M7"/>
  </mergeCells>
  <hyperlinks>
    <hyperlink ref="L5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A3" sqref="A3"/>
    </sheetView>
  </sheetViews>
  <sheetFormatPr defaultRowHeight="15" x14ac:dyDescent="0.25"/>
  <cols>
    <col min="1" max="2" width="15.28515625" style="13" customWidth="1"/>
    <col min="3" max="3" width="5.7109375" style="13" customWidth="1"/>
    <col min="4" max="6" width="19" style="13" customWidth="1"/>
    <col min="7" max="7" width="6.85546875" style="13" customWidth="1"/>
    <col min="8" max="10" width="24" style="13" customWidth="1"/>
    <col min="11" max="11" width="7.28515625" style="13" customWidth="1"/>
    <col min="12" max="14" width="26.28515625" style="13" customWidth="1"/>
    <col min="15" max="16384" width="9.140625" style="13"/>
  </cols>
  <sheetData>
    <row r="1" spans="1:14" ht="55.5" customHeight="1" x14ac:dyDescent="0.25">
      <c r="A1" s="12" t="s">
        <v>9</v>
      </c>
      <c r="B1" s="12" t="s">
        <v>10</v>
      </c>
      <c r="D1" s="14" t="s">
        <v>6</v>
      </c>
      <c r="E1" s="14"/>
      <c r="F1" s="14"/>
      <c r="G1" s="14"/>
      <c r="H1" s="14"/>
      <c r="I1" s="14"/>
      <c r="J1" s="14"/>
      <c r="K1" s="15"/>
      <c r="L1" s="16" t="s">
        <v>3</v>
      </c>
      <c r="M1" s="16" t="s">
        <v>4</v>
      </c>
      <c r="N1" s="16" t="s">
        <v>5</v>
      </c>
    </row>
    <row r="2" spans="1:14" ht="55.5" customHeight="1" x14ac:dyDescent="0.25">
      <c r="A2" s="17" t="s">
        <v>12</v>
      </c>
      <c r="B2" s="17" t="s">
        <v>11</v>
      </c>
      <c r="D2" s="18"/>
      <c r="E2" s="18"/>
      <c r="F2" s="18"/>
      <c r="H2" s="18"/>
      <c r="I2" s="18"/>
      <c r="J2" s="18"/>
      <c r="L2" s="17" t="s">
        <v>0</v>
      </c>
      <c r="M2" s="17" t="s">
        <v>1</v>
      </c>
      <c r="N2" s="17" t="s">
        <v>2</v>
      </c>
    </row>
    <row r="3" spans="1:14" ht="55.5" customHeight="1" x14ac:dyDescent="0.25">
      <c r="A3" s="23">
        <v>5</v>
      </c>
      <c r="B3" s="23">
        <v>25</v>
      </c>
      <c r="D3" s="23">
        <v>115</v>
      </c>
      <c r="E3" s="23">
        <v>30</v>
      </c>
      <c r="F3" s="19">
        <f>(1/12)*D3*E3^3</f>
        <v>258749.99999999997</v>
      </c>
      <c r="H3" s="23">
        <v>9</v>
      </c>
      <c r="I3" s="22" t="s">
        <v>13</v>
      </c>
      <c r="J3" s="20">
        <f>F3-(A3*(1/4)*3.14159265359*H3^4)</f>
        <v>232985.01324974498</v>
      </c>
      <c r="L3" s="21">
        <f>J3/F3</f>
        <v>0.90042517197969085</v>
      </c>
      <c r="M3" s="21">
        <f>((D3*E3)-(A3*3.14159265359*H3^2))/(D3*E3)</f>
        <v>0.63120434066552178</v>
      </c>
      <c r="N3" s="21">
        <f>((D3*D3*E3)-(B3*1.33333333*3.14159265359*H3^3))/(D3*D3*E3)</f>
        <v>0.80758487387174482</v>
      </c>
    </row>
    <row r="4" spans="1:14" ht="55.5" customHeight="1" x14ac:dyDescent="0.25"/>
    <row r="5" spans="1:14" ht="55.5" customHeight="1" x14ac:dyDescent="0.25">
      <c r="L5" s="24" t="s">
        <v>14</v>
      </c>
      <c r="M5" s="25"/>
    </row>
    <row r="6" spans="1:14" ht="55.5" customHeight="1" x14ac:dyDescent="0.25">
      <c r="L6" s="26" t="s">
        <v>15</v>
      </c>
      <c r="M6" s="26"/>
    </row>
    <row r="7" spans="1:14" ht="55.5" customHeight="1" x14ac:dyDescent="0.25">
      <c r="L7" s="26" t="s">
        <v>16</v>
      </c>
      <c r="M7" s="26"/>
    </row>
    <row r="8" spans="1:14" ht="55.5" customHeight="1" x14ac:dyDescent="0.25">
      <c r="L8" s="27" t="s">
        <v>17</v>
      </c>
      <c r="M8" s="27"/>
    </row>
  </sheetData>
  <sheetProtection algorithmName="SHA-512" hashValue="UgqcCfhkonYrrn+ob9LKU7yEq4OxTREts4BMnAtSLvz4L2+1kNNS8K7jgDdC4w+Vw0WoJeuxZoStUCwBl94wDQ==" saltValue="+o8LyUizZpWlSqoeryOeKg==" spinCount="100000" sheet="1" objects="1" scenarios="1" selectLockedCells="1"/>
  <mergeCells count="5">
    <mergeCell ref="D1:J1"/>
    <mergeCell ref="L5:M5"/>
    <mergeCell ref="L6:M6"/>
    <mergeCell ref="L7:M7"/>
    <mergeCell ref="L8:M8"/>
  </mergeCells>
  <hyperlinks>
    <hyperlink ref="L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U-BOOT</vt:lpstr>
      <vt:lpstr>COBIAX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2021-08-09T19:41:57Z</dcterms:modified>
</cp:coreProperties>
</file>