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محاسبه نیروی شمع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H13" i="1" s="1"/>
  <c r="E10" i="1"/>
  <c r="G10" i="1" s="1"/>
  <c r="H10" i="1"/>
  <c r="E11" i="1"/>
  <c r="G11" i="1" s="1"/>
  <c r="E12" i="1"/>
  <c r="G12" i="1" s="1"/>
  <c r="H12" i="1"/>
  <c r="I12" i="1" s="1"/>
  <c r="E6" i="1"/>
  <c r="G6" i="1" s="1"/>
  <c r="E7" i="1"/>
  <c r="G7" i="1" s="1"/>
  <c r="E8" i="1"/>
  <c r="G8" i="1" s="1"/>
  <c r="E9" i="1"/>
  <c r="H9" i="1" s="1"/>
  <c r="E5" i="1"/>
  <c r="H5" i="1" s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G13" i="1" l="1"/>
  <c r="I13" i="1" s="1"/>
  <c r="I10" i="1"/>
  <c r="H11" i="1"/>
  <c r="I11" i="1" s="1"/>
  <c r="G9" i="1"/>
  <c r="I9" i="1" s="1"/>
  <c r="H7" i="1"/>
  <c r="I7" i="1" s="1"/>
  <c r="H8" i="1"/>
  <c r="I8" i="1" s="1"/>
  <c r="H6" i="1"/>
  <c r="I6" i="1" s="1"/>
  <c r="G5" i="1"/>
  <c r="I5" i="1" s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E4" i="1"/>
  <c r="G4" i="1" s="1"/>
  <c r="H4" i="1" l="1"/>
  <c r="I4" i="1" s="1"/>
</calcChain>
</file>

<file path=xl/sharedStrings.xml><?xml version="1.0" encoding="utf-8"?>
<sst xmlns="http://schemas.openxmlformats.org/spreadsheetml/2006/main" count="18" uniqueCount="18">
  <si>
    <t>مشخصات شمع</t>
  </si>
  <si>
    <t>قطر شمع(cm)</t>
  </si>
  <si>
    <t>طول شمع(cm)</t>
  </si>
  <si>
    <t>قطر شمع</t>
  </si>
  <si>
    <t>سطح مقطع شمع</t>
  </si>
  <si>
    <t>Mpa</t>
  </si>
  <si>
    <t>cm2</t>
  </si>
  <si>
    <r>
      <t xml:space="preserve">سلول های </t>
    </r>
    <r>
      <rPr>
        <b/>
        <sz val="22"/>
        <color rgb="FF00B050"/>
        <rFont val="B Nazanin"/>
        <charset val="178"/>
      </rPr>
      <t>سبز</t>
    </r>
    <r>
      <rPr>
        <b/>
        <sz val="22"/>
        <color theme="1"/>
        <rFont val="B Nazanin"/>
        <charset val="178"/>
      </rPr>
      <t xml:space="preserve"> رنگ مقداردهی شوند</t>
    </r>
  </si>
  <si>
    <t>PILE1</t>
  </si>
  <si>
    <t>PILE2</t>
  </si>
  <si>
    <t>PILE3</t>
  </si>
  <si>
    <t>PILE4</t>
  </si>
  <si>
    <t>PILE5</t>
  </si>
  <si>
    <t>PILE6</t>
  </si>
  <si>
    <t>PILE7</t>
  </si>
  <si>
    <t>PILE8</t>
  </si>
  <si>
    <t>PILE9</t>
  </si>
  <si>
    <t>PILE10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</si>
</sst>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B Nazanin"/>
      <charset val="178"/>
    </font>
    <font>
      <b/>
      <sz val="14"/>
      <color theme="1"/>
      <name val="B Nazanin"/>
      <charset val="178"/>
    </font>
    <font>
      <b/>
      <sz val="18"/>
      <color theme="1"/>
      <name val="B Nazanin"/>
      <charset val="178"/>
    </font>
    <font>
      <b/>
      <sz val="11"/>
      <color theme="1"/>
      <name val="Calibri "/>
      <charset val="178"/>
    </font>
    <font>
      <b/>
      <sz val="20"/>
      <color theme="1"/>
      <name val="B Nazanin"/>
      <charset val="178"/>
    </font>
    <font>
      <b/>
      <sz val="22"/>
      <color theme="1"/>
      <name val="B Nazanin"/>
      <charset val="178"/>
    </font>
    <font>
      <b/>
      <sz val="22"/>
      <color rgb="FF00B050"/>
      <name val="B Nazanin"/>
      <charset val="178"/>
    </font>
    <font>
      <b/>
      <sz val="11"/>
      <color theme="1"/>
      <name val="B Nazanin"/>
    </font>
    <font>
      <b/>
      <sz val="14"/>
      <color theme="1"/>
      <name val="Calibri "/>
      <charset val="17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right" vertical="center"/>
    </xf>
    <xf numFmtId="0" fontId="0" fillId="0" borderId="2" xfId="0" applyBorder="1" applyProtection="1"/>
    <xf numFmtId="0" fontId="0" fillId="0" borderId="3" xfId="0" applyBorder="1" applyProtection="1"/>
    <xf numFmtId="1" fontId="2" fillId="0" borderId="5" xfId="0" applyNumberFormat="1" applyFont="1" applyBorder="1" applyAlignment="1" applyProtection="1">
      <alignment horizontal="center" vertical="center"/>
    </xf>
    <xf numFmtId="2" fontId="2" fillId="0" borderId="5" xfId="0" applyNumberFormat="1" applyFont="1" applyBorder="1" applyAlignment="1" applyProtection="1">
      <alignment horizontal="center" vertical="center"/>
    </xf>
    <xf numFmtId="164" fontId="5" fillId="0" borderId="6" xfId="0" applyNumberFormat="1" applyFont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9" fillId="0" borderId="4" xfId="0" applyFont="1" applyBorder="1" applyAlignment="1" applyProtection="1">
      <alignment horizontal="center" vertical="center"/>
    </xf>
  </cellXfs>
  <cellStyles count="1">
    <cellStyle name="Normal" xfId="0" builtinId="0"/>
  </cellStyles>
  <dxfs count="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533401</xdr:colOff>
      <xdr:row>0</xdr:row>
      <xdr:rowOff>59919</xdr:rowOff>
    </xdr:from>
    <xdr:to>
      <xdr:col>2</xdr:col>
      <xdr:colOff>655320</xdr:colOff>
      <xdr:row>0</xdr:row>
      <xdr:rowOff>811858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1" y="59919"/>
          <a:ext cx="1767839" cy="751939"/>
        </a:xfrm>
        <a:prstGeom prst="rect">
          <a:avLst/>
        </a:prstGeom>
      </xdr:spPr>
    </xdr:pic>
    <xdr:clientData/>
  </xdr:twoCellAnchor>
  <xdr:twoCellAnchor editAs="oneCell">
    <xdr:from>
      <xdr:col>5</xdr:col>
      <xdr:colOff>29644</xdr:colOff>
      <xdr:row>0</xdr:row>
      <xdr:rowOff>137160</xdr:rowOff>
    </xdr:from>
    <xdr:to>
      <xdr:col>6</xdr:col>
      <xdr:colOff>670559</xdr:colOff>
      <xdr:row>0</xdr:row>
      <xdr:rowOff>799586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02584" y="137160"/>
          <a:ext cx="1479115" cy="662426"/>
        </a:xfrm>
        <a:prstGeom prst="rect">
          <a:avLst/>
        </a:prstGeom>
      </xdr:spPr>
    </xdr:pic>
    <xdr:clientData/>
  </xdr:twoCellAnchor>
  <xdr:twoCellAnchor editAs="oneCell">
    <xdr:from>
      <xdr:col>7</xdr:col>
      <xdr:colOff>1028700</xdr:colOff>
      <xdr:row>1</xdr:row>
      <xdr:rowOff>342900</xdr:rowOff>
    </xdr:from>
    <xdr:to>
      <xdr:col>7</xdr:col>
      <xdr:colOff>2009652</xdr:colOff>
      <xdr:row>1</xdr:row>
      <xdr:rowOff>685757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1020" y="1348740"/>
          <a:ext cx="980952" cy="3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481012</xdr:colOff>
      <xdr:row>1</xdr:row>
      <xdr:rowOff>83820</xdr:rowOff>
    </xdr:from>
    <xdr:to>
      <xdr:col>2</xdr:col>
      <xdr:colOff>614361</xdr:colOff>
      <xdr:row>1</xdr:row>
      <xdr:rowOff>1032763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1012" y="1089660"/>
          <a:ext cx="1779269" cy="948943"/>
        </a:xfrm>
        <a:prstGeom prst="rect">
          <a:avLst/>
        </a:prstGeom>
      </xdr:spPr>
    </xdr:pic>
    <xdr:clientData/>
  </xdr:twoCellAnchor>
  <xdr:twoCellAnchor editAs="oneCell">
    <xdr:from>
      <xdr:col>5</xdr:col>
      <xdr:colOff>30481</xdr:colOff>
      <xdr:row>1</xdr:row>
      <xdr:rowOff>72068</xdr:rowOff>
    </xdr:from>
    <xdr:to>
      <xdr:col>6</xdr:col>
      <xdr:colOff>752303</xdr:colOff>
      <xdr:row>1</xdr:row>
      <xdr:rowOff>1013460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503421" y="1077908"/>
          <a:ext cx="1560022" cy="941392"/>
        </a:xfrm>
        <a:prstGeom prst="rect">
          <a:avLst/>
        </a:prstGeom>
      </xdr:spPr>
    </xdr:pic>
    <xdr:clientData/>
  </xdr:twoCellAnchor>
  <xdr:twoCellAnchor editAs="oneCell">
    <xdr:from>
      <xdr:col>4</xdr:col>
      <xdr:colOff>152400</xdr:colOff>
      <xdr:row>2</xdr:row>
      <xdr:rowOff>53340</xdr:rowOff>
    </xdr:from>
    <xdr:to>
      <xdr:col>4</xdr:col>
      <xdr:colOff>800100</xdr:colOff>
      <xdr:row>2</xdr:row>
      <xdr:rowOff>649224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444240" y="2186940"/>
          <a:ext cx="647700" cy="595884"/>
        </a:xfrm>
        <a:prstGeom prst="rect">
          <a:avLst/>
        </a:prstGeom>
      </xdr:spPr>
    </xdr:pic>
    <xdr:clientData/>
  </xdr:twoCellAnchor>
  <xdr:twoCellAnchor editAs="oneCell">
    <xdr:from>
      <xdr:col>3</xdr:col>
      <xdr:colOff>121919</xdr:colOff>
      <xdr:row>2</xdr:row>
      <xdr:rowOff>106680</xdr:rowOff>
    </xdr:from>
    <xdr:to>
      <xdr:col>3</xdr:col>
      <xdr:colOff>426720</xdr:colOff>
      <xdr:row>2</xdr:row>
      <xdr:rowOff>609600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590799" y="2240280"/>
          <a:ext cx="304801" cy="502920"/>
        </a:xfrm>
        <a:prstGeom prst="rect">
          <a:avLst/>
        </a:prstGeom>
      </xdr:spPr>
    </xdr:pic>
    <xdr:clientData/>
  </xdr:twoCellAnchor>
  <xdr:twoCellAnchor editAs="oneCell">
    <xdr:from>
      <xdr:col>7</xdr:col>
      <xdr:colOff>53340</xdr:colOff>
      <xdr:row>2</xdr:row>
      <xdr:rowOff>83821</xdr:rowOff>
    </xdr:from>
    <xdr:to>
      <xdr:col>7</xdr:col>
      <xdr:colOff>1432559</xdr:colOff>
      <xdr:row>2</xdr:row>
      <xdr:rowOff>640081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185660" y="2217421"/>
          <a:ext cx="1379219" cy="556260"/>
        </a:xfrm>
        <a:prstGeom prst="rect">
          <a:avLst/>
        </a:prstGeom>
      </xdr:spPr>
    </xdr:pic>
    <xdr:clientData/>
  </xdr:twoCellAnchor>
  <xdr:twoCellAnchor editAs="oneCell">
    <xdr:from>
      <xdr:col>6</xdr:col>
      <xdr:colOff>22860</xdr:colOff>
      <xdr:row>2</xdr:row>
      <xdr:rowOff>99060</xdr:rowOff>
    </xdr:from>
    <xdr:to>
      <xdr:col>6</xdr:col>
      <xdr:colOff>1386839</xdr:colOff>
      <xdr:row>2</xdr:row>
      <xdr:rowOff>679220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0" y="2232660"/>
          <a:ext cx="1363979" cy="580160"/>
        </a:xfrm>
        <a:prstGeom prst="rect">
          <a:avLst/>
        </a:prstGeom>
      </xdr:spPr>
    </xdr:pic>
    <xdr:clientData/>
  </xdr:twoCellAnchor>
  <xdr:twoCellAnchor editAs="oneCell">
    <xdr:from>
      <xdr:col>5</xdr:col>
      <xdr:colOff>259080</xdr:colOff>
      <xdr:row>2</xdr:row>
      <xdr:rowOff>83819</xdr:rowOff>
    </xdr:from>
    <xdr:to>
      <xdr:col>5</xdr:col>
      <xdr:colOff>609600</xdr:colOff>
      <xdr:row>2</xdr:row>
      <xdr:rowOff>623080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732020" y="2217419"/>
          <a:ext cx="350520" cy="539261"/>
        </a:xfrm>
        <a:prstGeom prst="rect">
          <a:avLst/>
        </a:prstGeom>
      </xdr:spPr>
    </xdr:pic>
    <xdr:clientData/>
  </xdr:twoCellAnchor>
  <xdr:twoCellAnchor editAs="oneCell">
    <xdr:from>
      <xdr:col>6</xdr:col>
      <xdr:colOff>1402080</xdr:colOff>
      <xdr:row>2</xdr:row>
      <xdr:rowOff>167641</xdr:rowOff>
    </xdr:from>
    <xdr:to>
      <xdr:col>6</xdr:col>
      <xdr:colOff>1729740</xdr:colOff>
      <xdr:row>2</xdr:row>
      <xdr:rowOff>602421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713220" y="2301241"/>
          <a:ext cx="327660" cy="434780"/>
        </a:xfrm>
        <a:prstGeom prst="rect">
          <a:avLst/>
        </a:prstGeom>
      </xdr:spPr>
    </xdr:pic>
    <xdr:clientData/>
  </xdr:twoCellAnchor>
  <xdr:twoCellAnchor editAs="oneCell">
    <xdr:from>
      <xdr:col>7</xdr:col>
      <xdr:colOff>1531620</xdr:colOff>
      <xdr:row>2</xdr:row>
      <xdr:rowOff>137161</xdr:rowOff>
    </xdr:from>
    <xdr:to>
      <xdr:col>7</xdr:col>
      <xdr:colOff>1912620</xdr:colOff>
      <xdr:row>2</xdr:row>
      <xdr:rowOff>642719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8663940" y="2270761"/>
          <a:ext cx="381000" cy="505558"/>
        </a:xfrm>
        <a:prstGeom prst="rect">
          <a:avLst/>
        </a:prstGeom>
      </xdr:spPr>
    </xdr:pic>
    <xdr:clientData/>
  </xdr:twoCellAnchor>
  <xdr:twoCellAnchor editAs="oneCell">
    <xdr:from>
      <xdr:col>8</xdr:col>
      <xdr:colOff>114300</xdr:colOff>
      <xdr:row>2</xdr:row>
      <xdr:rowOff>60960</xdr:rowOff>
    </xdr:from>
    <xdr:to>
      <xdr:col>8</xdr:col>
      <xdr:colOff>1800014</xdr:colOff>
      <xdr:row>2</xdr:row>
      <xdr:rowOff>708579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9319260" y="2194560"/>
          <a:ext cx="1685714" cy="647619"/>
        </a:xfrm>
        <a:prstGeom prst="rect">
          <a:avLst/>
        </a:prstGeom>
      </xdr:spPr>
    </xdr:pic>
    <xdr:clientData/>
  </xdr:twoCellAnchor>
  <xdr:twoCellAnchor editAs="oneCell">
    <xdr:from>
      <xdr:col>8</xdr:col>
      <xdr:colOff>1866900</xdr:colOff>
      <xdr:row>2</xdr:row>
      <xdr:rowOff>91441</xdr:rowOff>
    </xdr:from>
    <xdr:to>
      <xdr:col>8</xdr:col>
      <xdr:colOff>2247900</xdr:colOff>
      <xdr:row>2</xdr:row>
      <xdr:rowOff>596999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1071860" y="2225041"/>
          <a:ext cx="381000" cy="505558"/>
        </a:xfrm>
        <a:prstGeom prst="rect">
          <a:avLst/>
        </a:prstGeom>
      </xdr:spPr>
    </xdr:pic>
    <xdr:clientData/>
  </xdr:twoCellAnchor>
  <xdr:twoCellAnchor editAs="oneCell">
    <xdr:from>
      <xdr:col>7</xdr:col>
      <xdr:colOff>617220</xdr:colOff>
      <xdr:row>0</xdr:row>
      <xdr:rowOff>281940</xdr:rowOff>
    </xdr:from>
    <xdr:to>
      <xdr:col>8</xdr:col>
      <xdr:colOff>201723</xdr:colOff>
      <xdr:row>0</xdr:row>
      <xdr:rowOff>624797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7749540" y="281940"/>
          <a:ext cx="1657143" cy="34285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e2" displayName="Table2" ref="P3:Q54" totalsRowShown="0" headerRowDxfId="3" dataDxfId="2">
  <autoFilter ref="P3:Q54"/>
  <tableColumns count="2">
    <tableColumn id="1" name="قطر شمع" dataDxfId="1"/>
    <tableColumn id="2" name="سطح مقطع شمع" dataDxfId="0">
      <calculatedColumnFormula>0.7853981634*P4*P4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tabSelected="1" workbookViewId="0">
      <selection activeCell="B4" sqref="B4"/>
    </sheetView>
  </sheetViews>
  <sheetFormatPr defaultRowHeight="14.4"/>
  <cols>
    <col min="1" max="4" width="12" customWidth="1"/>
    <col min="5" max="5" width="17.21875" customWidth="1"/>
    <col min="6" max="6" width="12.21875" customWidth="1"/>
    <col min="7" max="7" width="26.5546875" customWidth="1"/>
    <col min="8" max="8" width="30.21875" customWidth="1"/>
    <col min="9" max="9" width="33.44140625" customWidth="1"/>
    <col min="15" max="15" width="8.44140625" customWidth="1"/>
    <col min="16" max="16" width="22.109375" customWidth="1"/>
    <col min="17" max="17" width="20.33203125" customWidth="1"/>
  </cols>
  <sheetData>
    <row r="1" spans="1:17" ht="79.2" customHeight="1">
      <c r="A1" s="15"/>
      <c r="B1" s="15"/>
      <c r="C1" s="15"/>
      <c r="D1" s="15"/>
      <c r="E1" s="15"/>
      <c r="F1" s="15"/>
      <c r="G1" s="15"/>
      <c r="H1" s="15"/>
      <c r="I1" s="15"/>
    </row>
    <row r="2" spans="1:17" ht="88.8" customHeight="1" thickBot="1">
      <c r="A2" s="16"/>
      <c r="B2" s="16"/>
      <c r="C2" s="16"/>
      <c r="D2" s="16"/>
      <c r="E2" s="16"/>
      <c r="F2" s="16"/>
      <c r="G2" s="16"/>
      <c r="H2" s="16"/>
      <c r="I2" s="16"/>
    </row>
    <row r="3" spans="1:17" ht="56.4" customHeight="1" thickTop="1" thickBot="1">
      <c r="A3" s="4" t="s">
        <v>0</v>
      </c>
      <c r="B3" s="5" t="s">
        <v>1</v>
      </c>
      <c r="C3" s="5" t="s">
        <v>2</v>
      </c>
      <c r="D3" s="6" t="s">
        <v>5</v>
      </c>
      <c r="E3" s="7" t="s">
        <v>6</v>
      </c>
      <c r="F3" s="5"/>
      <c r="G3" s="8"/>
      <c r="H3" s="8"/>
      <c r="I3" s="9"/>
      <c r="P3" s="1" t="s">
        <v>3</v>
      </c>
      <c r="Q3" s="1" t="s">
        <v>4</v>
      </c>
    </row>
    <row r="4" spans="1:17" ht="24.6" customHeight="1" thickBot="1">
      <c r="A4" s="18" t="s">
        <v>8</v>
      </c>
      <c r="B4" s="13">
        <v>150</v>
      </c>
      <c r="C4" s="13">
        <v>500</v>
      </c>
      <c r="D4" s="13">
        <v>25</v>
      </c>
      <c r="E4" s="10">
        <f>VLOOKUP(B4,Table2[#All],2,0)</f>
        <v>17671.458676499999</v>
      </c>
      <c r="F4" s="13">
        <v>4.5</v>
      </c>
      <c r="G4" s="11">
        <f>E4*F4</f>
        <v>79521.564044250001</v>
      </c>
      <c r="H4" s="10">
        <f>(E4/C4)*(47000*D4^0.5)</f>
        <v>8305585.5779549992</v>
      </c>
      <c r="I4" s="12">
        <f>(H4*G4)/(H4+G4)</f>
        <v>78767.408010110652</v>
      </c>
      <c r="P4" s="1">
        <v>50</v>
      </c>
      <c r="Q4" s="3">
        <f t="shared" ref="Q4:Q34" si="0">0.7853981634*P4*P4</f>
        <v>1963.4954084999999</v>
      </c>
    </row>
    <row r="5" spans="1:17" ht="24.6" customHeight="1" thickTop="1" thickBot="1">
      <c r="A5" s="18" t="s">
        <v>9</v>
      </c>
      <c r="B5" s="13">
        <v>150</v>
      </c>
      <c r="C5" s="13">
        <v>500</v>
      </c>
      <c r="D5" s="13">
        <v>25</v>
      </c>
      <c r="E5" s="10">
        <f>VLOOKUP(B5,Table2[#All],2,0)</f>
        <v>17671.458676499999</v>
      </c>
      <c r="F5" s="13">
        <v>5.5</v>
      </c>
      <c r="G5" s="11">
        <f>E5*F5</f>
        <v>97193.022720749985</v>
      </c>
      <c r="H5" s="10">
        <f>(E5/C5)*(47000*D5^0.5)</f>
        <v>8305585.5779549992</v>
      </c>
      <c r="I5" s="12">
        <f>(H5*G5)/(H5+G5)</f>
        <v>96068.813204526799</v>
      </c>
      <c r="P5" s="1">
        <v>55</v>
      </c>
      <c r="Q5" s="3">
        <f t="shared" si="0"/>
        <v>2375.8294442849997</v>
      </c>
    </row>
    <row r="6" spans="1:17" ht="24.6" customHeight="1" thickTop="1" thickBot="1">
      <c r="A6" s="18" t="s">
        <v>10</v>
      </c>
      <c r="B6" s="13">
        <v>150</v>
      </c>
      <c r="C6" s="13">
        <v>500</v>
      </c>
      <c r="D6" s="13">
        <v>25</v>
      </c>
      <c r="E6" s="10">
        <f>VLOOKUP(B6,Table2[#All],2,0)</f>
        <v>17671.458676499999</v>
      </c>
      <c r="F6" s="13">
        <v>6.5</v>
      </c>
      <c r="G6" s="11">
        <f t="shared" ref="G6:G9" si="1">E6*F6</f>
        <v>114864.48139725</v>
      </c>
      <c r="H6" s="10">
        <f t="shared" ref="H6:H9" si="2">(E6/C6)*(47000*D6^0.5)</f>
        <v>8305585.5779549992</v>
      </c>
      <c r="I6" s="12">
        <f t="shared" ref="I6:I9" si="3">(H6*G6)/(H6+G6)</f>
        <v>113297.59969928123</v>
      </c>
      <c r="P6" s="1">
        <v>60</v>
      </c>
      <c r="Q6" s="3">
        <f t="shared" si="0"/>
        <v>2827.4333882400001</v>
      </c>
    </row>
    <row r="7" spans="1:17" ht="24.6" customHeight="1" thickTop="1" thickBot="1">
      <c r="A7" s="18" t="s">
        <v>11</v>
      </c>
      <c r="B7" s="13">
        <v>150</v>
      </c>
      <c r="C7" s="13">
        <v>500</v>
      </c>
      <c r="D7" s="13">
        <v>25</v>
      </c>
      <c r="E7" s="10">
        <f>VLOOKUP(B7,Table2[#All],2,0)</f>
        <v>17671.458676499999</v>
      </c>
      <c r="F7" s="13">
        <v>7.5</v>
      </c>
      <c r="G7" s="11">
        <f t="shared" si="1"/>
        <v>132535.94007374998</v>
      </c>
      <c r="H7" s="10">
        <f t="shared" si="2"/>
        <v>8305585.5779549992</v>
      </c>
      <c r="I7" s="12">
        <f t="shared" si="3"/>
        <v>130454.22373751306</v>
      </c>
      <c r="P7" s="1">
        <v>65</v>
      </c>
      <c r="Q7" s="3">
        <f t="shared" si="0"/>
        <v>3318.3072403650003</v>
      </c>
    </row>
    <row r="8" spans="1:17" ht="24.6" customHeight="1" thickTop="1" thickBot="1">
      <c r="A8" s="18" t="s">
        <v>12</v>
      </c>
      <c r="B8" s="13">
        <v>150</v>
      </c>
      <c r="C8" s="13">
        <v>500</v>
      </c>
      <c r="D8" s="13">
        <v>25</v>
      </c>
      <c r="E8" s="10">
        <f>VLOOKUP(B8,Table2[#All],2,0)</f>
        <v>17671.458676499999</v>
      </c>
      <c r="F8" s="13">
        <v>8.5</v>
      </c>
      <c r="G8" s="11">
        <f t="shared" si="1"/>
        <v>150207.39875024999</v>
      </c>
      <c r="H8" s="10">
        <f t="shared" si="2"/>
        <v>8305585.5779549992</v>
      </c>
      <c r="I8" s="12">
        <f t="shared" si="3"/>
        <v>147539.13774841692</v>
      </c>
      <c r="P8" s="1">
        <v>70</v>
      </c>
      <c r="Q8" s="3">
        <f t="shared" si="0"/>
        <v>3848.4510006599999</v>
      </c>
    </row>
    <row r="9" spans="1:17" ht="24.6" customHeight="1" thickTop="1" thickBot="1">
      <c r="A9" s="18" t="s">
        <v>13</v>
      </c>
      <c r="B9" s="13">
        <v>150</v>
      </c>
      <c r="C9" s="13">
        <v>500</v>
      </c>
      <c r="D9" s="13">
        <v>25</v>
      </c>
      <c r="E9" s="10">
        <f>VLOOKUP(B9,Table2[#All],2,0)</f>
        <v>17671.458676499999</v>
      </c>
      <c r="F9" s="13">
        <v>9.5</v>
      </c>
      <c r="G9" s="11">
        <f t="shared" si="1"/>
        <v>167878.85742674998</v>
      </c>
      <c r="H9" s="10">
        <f t="shared" si="2"/>
        <v>8305585.5779549992</v>
      </c>
      <c r="I9" s="12">
        <f t="shared" si="3"/>
        <v>164552.7903870125</v>
      </c>
      <c r="P9" s="1">
        <v>75</v>
      </c>
      <c r="Q9" s="3">
        <f t="shared" si="0"/>
        <v>4417.8646691249996</v>
      </c>
    </row>
    <row r="10" spans="1:17" ht="24.6" customHeight="1" thickTop="1" thickBot="1">
      <c r="A10" s="18" t="s">
        <v>14</v>
      </c>
      <c r="B10" s="13">
        <v>150</v>
      </c>
      <c r="C10" s="13">
        <v>500</v>
      </c>
      <c r="D10" s="13">
        <v>25</v>
      </c>
      <c r="E10" s="10">
        <f>VLOOKUP(B10,Table2[#All],2,0)</f>
        <v>17671.458676499999</v>
      </c>
      <c r="F10" s="13">
        <v>10.5</v>
      </c>
      <c r="G10" s="11">
        <f>E10*F10</f>
        <v>185550.31610324999</v>
      </c>
      <c r="H10" s="10">
        <f>(E10/C10)*(47000*D10^0.5)</f>
        <v>8305585.5779549992</v>
      </c>
      <c r="I10" s="12">
        <f>(H10*G10)/(H10+G10)</f>
        <v>181495.62657341827</v>
      </c>
      <c r="P10" s="1">
        <v>80</v>
      </c>
      <c r="Q10" s="3">
        <f t="shared" si="0"/>
        <v>5026.5482457600001</v>
      </c>
    </row>
    <row r="11" spans="1:17" ht="24.6" customHeight="1" thickTop="1" thickBot="1">
      <c r="A11" s="18" t="s">
        <v>15</v>
      </c>
      <c r="B11" s="13">
        <v>150</v>
      </c>
      <c r="C11" s="13">
        <v>500</v>
      </c>
      <c r="D11" s="13">
        <v>25</v>
      </c>
      <c r="E11" s="10">
        <f>VLOOKUP(B11,Table2[#All],2,0)</f>
        <v>17671.458676499999</v>
      </c>
      <c r="F11" s="13">
        <v>11.5</v>
      </c>
      <c r="G11" s="11">
        <f>E11*F11</f>
        <v>203221.77477974998</v>
      </c>
      <c r="H11" s="10">
        <f>(E11/C11)*(47000*D11^0.5)</f>
        <v>8305585.5779549992</v>
      </c>
      <c r="I11" s="12">
        <f>(H11*G11)/(H11+G11)</f>
        <v>198368.08753163551</v>
      </c>
      <c r="P11" s="1">
        <v>85</v>
      </c>
      <c r="Q11" s="3">
        <f t="shared" si="0"/>
        <v>5674.5017305650008</v>
      </c>
    </row>
    <row r="12" spans="1:17" ht="24.6" customHeight="1" thickTop="1" thickBot="1">
      <c r="A12" s="18" t="s">
        <v>16</v>
      </c>
      <c r="B12" s="13">
        <v>150</v>
      </c>
      <c r="C12" s="13">
        <v>500</v>
      </c>
      <c r="D12" s="13">
        <v>25</v>
      </c>
      <c r="E12" s="10">
        <f>VLOOKUP(B12,Table2[#All],2,0)</f>
        <v>17671.458676499999</v>
      </c>
      <c r="F12" s="13">
        <v>12.5</v>
      </c>
      <c r="G12" s="11">
        <f t="shared" ref="G12" si="4">E12*F12</f>
        <v>220893.23345624999</v>
      </c>
      <c r="H12" s="10">
        <f t="shared" ref="H12" si="5">(E12/C12)*(47000*D12^0.5)</f>
        <v>8305585.5779549992</v>
      </c>
      <c r="I12" s="12">
        <f t="shared" ref="I12" si="6">(H12*G12)/(H12+G12)</f>
        <v>215170.61082784974</v>
      </c>
      <c r="P12" s="1">
        <v>90</v>
      </c>
      <c r="Q12" s="3">
        <f t="shared" si="0"/>
        <v>6361.7251235400008</v>
      </c>
    </row>
    <row r="13" spans="1:17" ht="24.6" customHeight="1" thickTop="1" thickBot="1">
      <c r="A13" s="18" t="s">
        <v>17</v>
      </c>
      <c r="B13" s="13">
        <v>150</v>
      </c>
      <c r="C13" s="13">
        <v>500</v>
      </c>
      <c r="D13" s="13">
        <v>25</v>
      </c>
      <c r="E13" s="10">
        <f>VLOOKUP(B13,Table2[#All],2,0)</f>
        <v>17671.458676499999</v>
      </c>
      <c r="F13" s="13">
        <v>13.5</v>
      </c>
      <c r="G13" s="11">
        <f t="shared" ref="G13" si="7">E13*F13</f>
        <v>238564.69213274997</v>
      </c>
      <c r="H13" s="10">
        <f t="shared" ref="H13" si="8">(E13/C13)*(47000*D13^0.5)</f>
        <v>8305585.5779549992</v>
      </c>
      <c r="I13" s="12">
        <f t="shared" ref="I13" si="9">(H13*G13)/(H13+G13)</f>
        <v>231903.63040825748</v>
      </c>
      <c r="P13" s="1">
        <v>95</v>
      </c>
      <c r="Q13" s="3">
        <f t="shared" si="0"/>
        <v>7088.2184246850002</v>
      </c>
    </row>
    <row r="14" spans="1:17" ht="22.8" customHeight="1" thickTop="1">
      <c r="A14" s="14" t="s">
        <v>7</v>
      </c>
      <c r="B14" s="14"/>
      <c r="C14" s="14"/>
      <c r="D14" s="14"/>
      <c r="E14" s="14"/>
      <c r="F14" s="14"/>
      <c r="G14" s="14"/>
      <c r="H14" s="14"/>
      <c r="I14" s="14"/>
      <c r="P14" s="1">
        <v>100</v>
      </c>
      <c r="Q14" s="3">
        <f t="shared" si="0"/>
        <v>7853.9816339999998</v>
      </c>
    </row>
    <row r="15" spans="1:17" ht="22.8" customHeight="1">
      <c r="A15" s="14"/>
      <c r="B15" s="14"/>
      <c r="C15" s="14"/>
      <c r="D15" s="14"/>
      <c r="E15" s="14"/>
      <c r="F15" s="14"/>
      <c r="G15" s="14"/>
      <c r="H15" s="14"/>
      <c r="I15" s="14"/>
      <c r="P15" s="1">
        <v>105</v>
      </c>
      <c r="Q15" s="3">
        <f t="shared" si="0"/>
        <v>8659.0147514850014</v>
      </c>
    </row>
    <row r="16" spans="1:17" ht="22.8" customHeight="1">
      <c r="A16" s="14"/>
      <c r="B16" s="14"/>
      <c r="C16" s="14"/>
      <c r="D16" s="14"/>
      <c r="E16" s="14"/>
      <c r="F16" s="14"/>
      <c r="G16" s="14"/>
      <c r="H16" s="14"/>
      <c r="I16" s="14"/>
      <c r="P16" s="1">
        <v>110</v>
      </c>
      <c r="Q16" s="3">
        <f t="shared" si="0"/>
        <v>9503.3177771399987</v>
      </c>
    </row>
    <row r="17" spans="1:17" ht="22.8" customHeight="1">
      <c r="A17" s="14"/>
      <c r="B17" s="14"/>
      <c r="C17" s="14"/>
      <c r="D17" s="14"/>
      <c r="E17" s="14"/>
      <c r="F17" s="14"/>
      <c r="G17" s="14"/>
      <c r="H17" s="14"/>
      <c r="I17" s="14"/>
      <c r="P17" s="1">
        <v>115</v>
      </c>
      <c r="Q17" s="3">
        <f t="shared" si="0"/>
        <v>10386.890710964999</v>
      </c>
    </row>
    <row r="18" spans="1:17" ht="22.8" customHeight="1">
      <c r="A18" s="2"/>
      <c r="B18" s="2"/>
      <c r="C18" s="2"/>
      <c r="D18" s="2"/>
      <c r="E18" s="2"/>
      <c r="P18" s="1">
        <v>120</v>
      </c>
      <c r="Q18" s="3">
        <f t="shared" si="0"/>
        <v>11309.73355296</v>
      </c>
    </row>
    <row r="19" spans="1:17" ht="22.8" customHeight="1">
      <c r="A19" s="2"/>
      <c r="B19" s="2"/>
      <c r="C19" s="2"/>
      <c r="D19" s="2"/>
      <c r="E19" s="2"/>
      <c r="P19" s="1">
        <v>125</v>
      </c>
      <c r="Q19" s="3">
        <f t="shared" si="0"/>
        <v>12271.846303125001</v>
      </c>
    </row>
    <row r="20" spans="1:17" ht="22.8" customHeight="1">
      <c r="A20" s="2"/>
      <c r="B20" s="2"/>
      <c r="C20" s="2"/>
      <c r="D20" s="2"/>
      <c r="E20" s="2"/>
      <c r="P20" s="1">
        <v>130</v>
      </c>
      <c r="Q20" s="3">
        <f t="shared" si="0"/>
        <v>13273.228961460001</v>
      </c>
    </row>
    <row r="21" spans="1:17" ht="22.8" customHeight="1">
      <c r="A21" s="2"/>
      <c r="B21" s="2"/>
      <c r="C21" s="2"/>
      <c r="D21" s="2"/>
      <c r="E21" s="2"/>
      <c r="P21" s="1">
        <v>135</v>
      </c>
      <c r="Q21" s="3">
        <f t="shared" si="0"/>
        <v>14313.881527965001</v>
      </c>
    </row>
    <row r="22" spans="1:17" ht="22.8" customHeight="1">
      <c r="A22" s="2"/>
      <c r="B22" s="2"/>
      <c r="C22" s="2"/>
      <c r="D22" s="2"/>
      <c r="E22" s="2"/>
      <c r="P22" s="1">
        <v>140</v>
      </c>
      <c r="Q22" s="3">
        <f t="shared" si="0"/>
        <v>15393.804002639999</v>
      </c>
    </row>
    <row r="23" spans="1:17" ht="22.8" customHeight="1">
      <c r="A23" s="2"/>
      <c r="B23" s="2"/>
      <c r="C23" s="2"/>
      <c r="D23" s="2"/>
      <c r="E23" s="2"/>
      <c r="P23" s="1">
        <v>145</v>
      </c>
      <c r="Q23" s="3">
        <f t="shared" si="0"/>
        <v>16512.996385484999</v>
      </c>
    </row>
    <row r="24" spans="1:17" ht="22.8" customHeight="1">
      <c r="A24" s="2"/>
      <c r="B24" s="2"/>
      <c r="C24" s="2"/>
      <c r="D24" s="2"/>
      <c r="E24" s="2"/>
      <c r="P24" s="1">
        <v>150</v>
      </c>
      <c r="Q24" s="3">
        <f t="shared" si="0"/>
        <v>17671.458676499999</v>
      </c>
    </row>
    <row r="25" spans="1:17" ht="22.8" customHeight="1">
      <c r="A25" s="2"/>
      <c r="B25" s="2"/>
      <c r="C25" s="2"/>
      <c r="D25" s="2"/>
      <c r="E25" s="2"/>
      <c r="P25" s="1">
        <v>155</v>
      </c>
      <c r="Q25" s="3">
        <f t="shared" si="0"/>
        <v>18869.190875684999</v>
      </c>
    </row>
    <row r="26" spans="1:17" ht="22.8" customHeight="1">
      <c r="A26" s="2"/>
      <c r="B26" s="2"/>
      <c r="C26" s="2"/>
      <c r="D26" s="2"/>
      <c r="E26" s="2"/>
      <c r="P26" s="1">
        <v>160</v>
      </c>
      <c r="Q26" s="3">
        <f t="shared" si="0"/>
        <v>20106.19298304</v>
      </c>
    </row>
    <row r="27" spans="1:17" ht="22.8" customHeight="1">
      <c r="A27" s="2"/>
      <c r="B27" s="2"/>
      <c r="C27" s="2"/>
      <c r="D27" s="2"/>
      <c r="E27" s="2"/>
      <c r="P27" s="1">
        <v>165</v>
      </c>
      <c r="Q27" s="3">
        <f t="shared" si="0"/>
        <v>21382.464998564999</v>
      </c>
    </row>
    <row r="28" spans="1:17" ht="22.8" customHeight="1">
      <c r="A28" s="2"/>
      <c r="B28" s="2"/>
      <c r="C28" s="2"/>
      <c r="D28" s="2"/>
      <c r="E28" s="2"/>
      <c r="P28" s="1">
        <v>170</v>
      </c>
      <c r="Q28" s="3">
        <f t="shared" si="0"/>
        <v>22698.006922260003</v>
      </c>
    </row>
    <row r="29" spans="1:17" ht="22.8" customHeight="1">
      <c r="A29" s="2"/>
      <c r="B29" s="2"/>
      <c r="C29" s="2"/>
      <c r="D29" s="2"/>
      <c r="E29" s="2"/>
      <c r="P29" s="1">
        <v>175</v>
      </c>
      <c r="Q29" s="3">
        <f t="shared" si="0"/>
        <v>24052.818754125001</v>
      </c>
    </row>
    <row r="30" spans="1:17" ht="22.8" customHeight="1">
      <c r="A30" s="2"/>
      <c r="B30" s="2"/>
      <c r="C30" s="2"/>
      <c r="D30" s="2"/>
      <c r="E30" s="2"/>
      <c r="P30" s="1">
        <v>180</v>
      </c>
      <c r="Q30" s="3">
        <f t="shared" si="0"/>
        <v>25446.900494160003</v>
      </c>
    </row>
    <row r="31" spans="1:17" ht="22.8" customHeight="1">
      <c r="A31" s="2"/>
      <c r="B31" s="2"/>
      <c r="C31" s="2"/>
      <c r="D31" s="2"/>
      <c r="E31" s="2"/>
      <c r="P31" s="1">
        <v>185</v>
      </c>
      <c r="Q31" s="3">
        <f t="shared" si="0"/>
        <v>26880.252142365</v>
      </c>
    </row>
    <row r="32" spans="1:17" ht="22.8" customHeight="1">
      <c r="A32" s="2"/>
      <c r="B32" s="2"/>
      <c r="C32" s="2"/>
      <c r="D32" s="2"/>
      <c r="E32" s="2"/>
      <c r="P32" s="1">
        <v>190</v>
      </c>
      <c r="Q32" s="3">
        <f t="shared" si="0"/>
        <v>28352.873698740001</v>
      </c>
    </row>
    <row r="33" spans="1:17" ht="22.8" customHeight="1">
      <c r="A33" s="2"/>
      <c r="B33" s="2"/>
      <c r="C33" s="2"/>
      <c r="D33" s="2"/>
      <c r="E33" s="2"/>
      <c r="P33" s="1">
        <v>195</v>
      </c>
      <c r="Q33" s="3">
        <f t="shared" si="0"/>
        <v>29864.765163285003</v>
      </c>
    </row>
    <row r="34" spans="1:17" ht="22.8" customHeight="1">
      <c r="A34" s="2"/>
      <c r="B34" s="2"/>
      <c r="C34" s="2"/>
      <c r="D34" s="2"/>
      <c r="E34" s="2"/>
      <c r="P34" s="1">
        <v>200</v>
      </c>
      <c r="Q34" s="3">
        <f t="shared" si="0"/>
        <v>31415.926535999999</v>
      </c>
    </row>
    <row r="35" spans="1:17" ht="22.8" customHeight="1">
      <c r="A35" s="2"/>
      <c r="B35" s="2"/>
      <c r="C35" s="2"/>
      <c r="D35" s="2"/>
      <c r="E35" s="2"/>
      <c r="P35" s="1">
        <v>205</v>
      </c>
      <c r="Q35" s="17">
        <f t="shared" ref="Q35:Q54" si="10">0.7853981634*P35*P35</f>
        <v>33006.357816885</v>
      </c>
    </row>
    <row r="36" spans="1:17" ht="22.8" customHeight="1">
      <c r="A36" s="2"/>
      <c r="B36" s="2"/>
      <c r="C36" s="2"/>
      <c r="D36" s="2"/>
      <c r="E36" s="2"/>
      <c r="P36" s="1">
        <v>210</v>
      </c>
      <c r="Q36" s="17">
        <f t="shared" si="10"/>
        <v>34636.059005940006</v>
      </c>
    </row>
    <row r="37" spans="1:17" ht="22.8" customHeight="1">
      <c r="A37" s="2"/>
      <c r="B37" s="2"/>
      <c r="C37" s="2"/>
      <c r="D37" s="2"/>
      <c r="E37" s="2"/>
      <c r="P37" s="1">
        <v>215</v>
      </c>
      <c r="Q37" s="17">
        <f t="shared" si="10"/>
        <v>36305.030103165001</v>
      </c>
    </row>
    <row r="38" spans="1:17" ht="22.8" customHeight="1">
      <c r="A38" s="2"/>
      <c r="B38" s="2"/>
      <c r="C38" s="2"/>
      <c r="D38" s="2"/>
      <c r="E38" s="2"/>
      <c r="P38" s="1">
        <v>220</v>
      </c>
      <c r="Q38" s="17">
        <f t="shared" si="10"/>
        <v>38013.271108559995</v>
      </c>
    </row>
    <row r="39" spans="1:17" ht="22.8" customHeight="1">
      <c r="A39" s="2"/>
      <c r="B39" s="2"/>
      <c r="C39" s="2"/>
      <c r="D39" s="2"/>
      <c r="E39" s="2"/>
      <c r="P39" s="1">
        <v>225</v>
      </c>
      <c r="Q39" s="17">
        <f t="shared" si="10"/>
        <v>39760.782022125</v>
      </c>
    </row>
    <row r="40" spans="1:17" ht="22.8" customHeight="1">
      <c r="A40" s="2"/>
      <c r="B40" s="2"/>
      <c r="C40" s="2"/>
      <c r="D40" s="2"/>
      <c r="E40" s="2"/>
      <c r="P40" s="1">
        <v>230</v>
      </c>
      <c r="Q40" s="17">
        <f t="shared" si="10"/>
        <v>41547.562843859996</v>
      </c>
    </row>
    <row r="41" spans="1:17" ht="22.8" customHeight="1">
      <c r="A41" s="2"/>
      <c r="B41" s="2"/>
      <c r="C41" s="2"/>
      <c r="D41" s="2"/>
      <c r="E41" s="2"/>
      <c r="P41" s="1">
        <v>235</v>
      </c>
      <c r="Q41" s="17">
        <f t="shared" si="10"/>
        <v>43373.613573765004</v>
      </c>
    </row>
    <row r="42" spans="1:17" ht="22.8" customHeight="1">
      <c r="A42" s="2"/>
      <c r="B42" s="2"/>
      <c r="C42" s="2"/>
      <c r="D42" s="2"/>
      <c r="E42" s="2"/>
      <c r="P42" s="1">
        <v>240</v>
      </c>
      <c r="Q42" s="17">
        <f t="shared" si="10"/>
        <v>45238.934211840002</v>
      </c>
    </row>
    <row r="43" spans="1:17" ht="23.4">
      <c r="A43" s="2"/>
      <c r="B43" s="2"/>
      <c r="C43" s="2"/>
      <c r="D43" s="2"/>
      <c r="E43" s="2"/>
      <c r="P43" s="1">
        <v>245</v>
      </c>
      <c r="Q43" s="17">
        <f t="shared" si="10"/>
        <v>47143.524758084997</v>
      </c>
    </row>
    <row r="44" spans="1:17" ht="23.4">
      <c r="A44" s="2"/>
      <c r="B44" s="2"/>
      <c r="C44" s="2"/>
      <c r="D44" s="2"/>
      <c r="E44" s="2"/>
      <c r="P44" s="1">
        <v>250</v>
      </c>
      <c r="Q44" s="17">
        <f t="shared" si="10"/>
        <v>49087.385212500005</v>
      </c>
    </row>
    <row r="45" spans="1:17" ht="23.4">
      <c r="A45" s="2"/>
      <c r="B45" s="2"/>
      <c r="C45" s="2"/>
      <c r="D45" s="2"/>
      <c r="E45" s="2"/>
      <c r="P45" s="1">
        <v>255</v>
      </c>
      <c r="Q45" s="17">
        <f t="shared" si="10"/>
        <v>51070.515575085003</v>
      </c>
    </row>
    <row r="46" spans="1:17" ht="23.4">
      <c r="A46" s="2"/>
      <c r="B46" s="2"/>
      <c r="C46" s="2"/>
      <c r="D46" s="2"/>
      <c r="E46" s="2"/>
      <c r="P46" s="1">
        <v>260</v>
      </c>
      <c r="Q46" s="17">
        <f t="shared" si="10"/>
        <v>53092.915845840005</v>
      </c>
    </row>
    <row r="47" spans="1:17" ht="23.4">
      <c r="A47" s="2"/>
      <c r="B47" s="2"/>
      <c r="C47" s="2"/>
      <c r="D47" s="2"/>
      <c r="E47" s="2"/>
      <c r="P47" s="1">
        <v>265</v>
      </c>
      <c r="Q47" s="17">
        <f t="shared" si="10"/>
        <v>55154.586024765005</v>
      </c>
    </row>
    <row r="48" spans="1:17" ht="23.4">
      <c r="A48" s="2"/>
      <c r="B48" s="2"/>
      <c r="C48" s="2"/>
      <c r="D48" s="2"/>
      <c r="E48" s="2"/>
      <c r="P48" s="1">
        <v>270</v>
      </c>
      <c r="Q48" s="17">
        <f t="shared" si="10"/>
        <v>57255.526111860003</v>
      </c>
    </row>
    <row r="49" spans="1:17" ht="23.4">
      <c r="A49" s="2"/>
      <c r="B49" s="2"/>
      <c r="C49" s="2"/>
      <c r="D49" s="2"/>
      <c r="E49" s="2"/>
      <c r="P49" s="1">
        <v>275</v>
      </c>
      <c r="Q49" s="17">
        <f t="shared" si="10"/>
        <v>59395.736107125005</v>
      </c>
    </row>
    <row r="50" spans="1:17" ht="23.4">
      <c r="A50" s="2"/>
      <c r="B50" s="2"/>
      <c r="C50" s="2"/>
      <c r="D50" s="2"/>
      <c r="E50" s="2"/>
      <c r="P50" s="1">
        <v>280</v>
      </c>
      <c r="Q50" s="17">
        <f t="shared" si="10"/>
        <v>61575.216010559998</v>
      </c>
    </row>
    <row r="51" spans="1:17" ht="23.4">
      <c r="A51" s="2"/>
      <c r="B51" s="2"/>
      <c r="C51" s="2"/>
      <c r="D51" s="2"/>
      <c r="E51" s="2"/>
      <c r="P51" s="1">
        <v>285</v>
      </c>
      <c r="Q51" s="17">
        <f t="shared" si="10"/>
        <v>63793.965822164995</v>
      </c>
    </row>
    <row r="52" spans="1:17" ht="23.4">
      <c r="A52" s="2"/>
      <c r="B52" s="2"/>
      <c r="C52" s="2"/>
      <c r="D52" s="2"/>
      <c r="E52" s="2"/>
      <c r="P52" s="1">
        <v>290</v>
      </c>
      <c r="Q52" s="17">
        <f t="shared" si="10"/>
        <v>66051.985541939997</v>
      </c>
    </row>
    <row r="53" spans="1:17" ht="23.4">
      <c r="A53" s="2"/>
      <c r="B53" s="2"/>
      <c r="C53" s="2"/>
      <c r="D53" s="2"/>
      <c r="E53" s="2"/>
      <c r="P53" s="1">
        <v>295</v>
      </c>
      <c r="Q53" s="17">
        <f t="shared" si="10"/>
        <v>68349.275169885004</v>
      </c>
    </row>
    <row r="54" spans="1:17" ht="23.4">
      <c r="A54" s="2"/>
      <c r="B54" s="2"/>
      <c r="C54" s="2"/>
      <c r="D54" s="2"/>
      <c r="E54" s="2"/>
      <c r="P54" s="1">
        <v>300</v>
      </c>
      <c r="Q54" s="17">
        <f t="shared" si="10"/>
        <v>70685.834705999994</v>
      </c>
    </row>
    <row r="55" spans="1:17" ht="23.4">
      <c r="A55" s="2"/>
      <c r="B55" s="2"/>
      <c r="C55" s="2"/>
      <c r="D55" s="2"/>
      <c r="E55" s="2"/>
      <c r="P55" s="1"/>
    </row>
    <row r="56" spans="1:17" ht="23.4">
      <c r="A56" s="2"/>
      <c r="B56" s="2"/>
      <c r="C56" s="2"/>
      <c r="D56" s="2"/>
      <c r="E56" s="2"/>
      <c r="P56" s="1"/>
    </row>
    <row r="57" spans="1:17" ht="23.4">
      <c r="A57" s="2"/>
      <c r="B57" s="2"/>
      <c r="C57" s="2"/>
      <c r="D57" s="2"/>
      <c r="E57" s="2"/>
      <c r="P57" s="1"/>
    </row>
    <row r="58" spans="1:17" ht="23.4">
      <c r="A58" s="2"/>
      <c r="B58" s="2"/>
      <c r="C58" s="2"/>
      <c r="D58" s="2"/>
      <c r="E58" s="2"/>
      <c r="P58" s="1"/>
    </row>
    <row r="59" spans="1:17" ht="23.4">
      <c r="A59" s="2"/>
      <c r="B59" s="2"/>
      <c r="C59" s="2"/>
      <c r="D59" s="2"/>
      <c r="E59" s="2"/>
      <c r="P59" s="1"/>
    </row>
    <row r="60" spans="1:17" ht="23.4">
      <c r="A60" s="2"/>
      <c r="B60" s="2"/>
      <c r="C60" s="2"/>
      <c r="D60" s="2"/>
      <c r="E60" s="2"/>
      <c r="P60" s="1"/>
    </row>
    <row r="61" spans="1:17" ht="23.4">
      <c r="A61" s="2"/>
      <c r="B61" s="2"/>
      <c r="C61" s="2"/>
      <c r="D61" s="2"/>
      <c r="E61" s="2"/>
      <c r="P61" s="1"/>
    </row>
    <row r="62" spans="1:17" ht="23.4">
      <c r="A62" s="2"/>
      <c r="B62" s="2"/>
      <c r="C62" s="2"/>
      <c r="D62" s="2"/>
      <c r="E62" s="2"/>
      <c r="P62" s="1"/>
    </row>
    <row r="63" spans="1:17" ht="23.4">
      <c r="A63" s="2"/>
      <c r="B63" s="2"/>
      <c r="C63" s="2"/>
      <c r="D63" s="2"/>
      <c r="E63" s="2"/>
      <c r="P63" s="1"/>
    </row>
    <row r="64" spans="1:17" ht="23.4">
      <c r="A64" s="2"/>
      <c r="B64" s="2"/>
      <c r="C64" s="2"/>
      <c r="D64" s="2"/>
      <c r="E64" s="2"/>
      <c r="P64" s="1"/>
    </row>
    <row r="65" spans="1:16" ht="23.4">
      <c r="A65" s="2"/>
      <c r="B65" s="2"/>
      <c r="C65" s="2"/>
      <c r="D65" s="2"/>
      <c r="E65" s="2"/>
      <c r="P65" s="1"/>
    </row>
    <row r="66" spans="1:16" ht="23.4">
      <c r="A66" s="2"/>
      <c r="B66" s="2"/>
      <c r="C66" s="2"/>
      <c r="D66" s="2"/>
      <c r="E66" s="2"/>
      <c r="P66" s="1"/>
    </row>
    <row r="67" spans="1:16" ht="23.4">
      <c r="A67" s="2"/>
      <c r="B67" s="2"/>
      <c r="C67" s="2"/>
      <c r="D67" s="2"/>
      <c r="E67" s="2"/>
      <c r="P67" s="1"/>
    </row>
    <row r="68" spans="1:16" ht="23.4">
      <c r="A68" s="2"/>
      <c r="B68" s="2"/>
      <c r="C68" s="2"/>
      <c r="D68" s="2"/>
      <c r="E68" s="2"/>
      <c r="P68" s="1"/>
    </row>
    <row r="69" spans="1:16" ht="23.4">
      <c r="A69" s="2"/>
      <c r="B69" s="2"/>
      <c r="C69" s="2"/>
      <c r="D69" s="2"/>
      <c r="E69" s="2"/>
      <c r="P69" s="1"/>
    </row>
    <row r="70" spans="1:16" ht="23.4">
      <c r="A70" s="2"/>
      <c r="B70" s="2"/>
      <c r="C70" s="2"/>
      <c r="D70" s="2"/>
      <c r="E70" s="2"/>
      <c r="P70" s="1"/>
    </row>
    <row r="71" spans="1:16" ht="23.4">
      <c r="A71" s="2"/>
      <c r="B71" s="2"/>
      <c r="C71" s="2"/>
      <c r="D71" s="2"/>
      <c r="E71" s="2"/>
      <c r="P71" s="1"/>
    </row>
    <row r="72" spans="1:16" ht="23.4">
      <c r="A72" s="2"/>
      <c r="B72" s="2"/>
      <c r="C72" s="2"/>
      <c r="D72" s="2"/>
      <c r="E72" s="2"/>
      <c r="P72" s="1"/>
    </row>
    <row r="73" spans="1:16" ht="23.4">
      <c r="A73" s="2"/>
      <c r="B73" s="2"/>
      <c r="C73" s="2"/>
      <c r="D73" s="2"/>
      <c r="E73" s="2"/>
      <c r="P73" s="1"/>
    </row>
    <row r="74" spans="1:16" ht="23.4">
      <c r="A74" s="2"/>
      <c r="B74" s="2"/>
      <c r="C74" s="2"/>
      <c r="D74" s="2"/>
      <c r="E74" s="2"/>
      <c r="P74" s="1"/>
    </row>
    <row r="75" spans="1:16" ht="23.4">
      <c r="A75" s="2"/>
      <c r="B75" s="2"/>
      <c r="C75" s="2"/>
      <c r="D75" s="2"/>
      <c r="E75" s="2"/>
      <c r="P75" s="1"/>
    </row>
    <row r="76" spans="1:16" ht="23.4">
      <c r="A76" s="2"/>
      <c r="B76" s="2"/>
      <c r="C76" s="2"/>
      <c r="D76" s="2"/>
      <c r="E76" s="2"/>
      <c r="P76" s="1"/>
    </row>
    <row r="77" spans="1:16" ht="23.4">
      <c r="A77" s="2"/>
      <c r="B77" s="2"/>
      <c r="C77" s="2"/>
      <c r="D77" s="2"/>
      <c r="E77" s="2"/>
      <c r="P77" s="1"/>
    </row>
    <row r="78" spans="1:16" ht="23.4">
      <c r="A78" s="2"/>
      <c r="B78" s="2"/>
      <c r="C78" s="2"/>
      <c r="D78" s="2"/>
      <c r="E78" s="2"/>
      <c r="P78" s="1"/>
    </row>
    <row r="79" spans="1:16" ht="18.600000000000001">
      <c r="P79" s="1"/>
    </row>
    <row r="80" spans="1:16" ht="18.600000000000001">
      <c r="P80" s="1"/>
    </row>
    <row r="81" spans="16:16" ht="18.600000000000001">
      <c r="P81" s="1"/>
    </row>
    <row r="82" spans="16:16" ht="18.600000000000001">
      <c r="P82" s="1"/>
    </row>
  </sheetData>
  <sheetProtection algorithmName="SHA-512" hashValue="8mrSc75JAcraXViYaYP9rG8/nlXKbdwgouLQP5SBXYROIMPqZtSjIPpmfHfT1QH0ZjWiwYK0nzOuBegUWUcInA==" saltValue="X8rkSu2QrLuRt6SL51KuUA==" spinCount="100000" sheet="1" objects="1" scenarios="1" selectLockedCells="1"/>
  <mergeCells count="6">
    <mergeCell ref="A14:I14"/>
    <mergeCell ref="A15:I15"/>
    <mergeCell ref="A16:I16"/>
    <mergeCell ref="A17:I17"/>
    <mergeCell ref="A1:I1"/>
    <mergeCell ref="A2:I2"/>
  </mergeCells>
  <dataValidations count="1">
    <dataValidation type="list" allowBlank="1" showInputMessage="1" showErrorMessage="1" sqref="B4:B13">
      <formula1>$P$4:$P$54</formula1>
    </dataValidation>
  </dataValidations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محاسبه نیروی شمع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2021-07-17T10:11:49Z</dcterms:modified>
</cp:coreProperties>
</file>