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Y29" i="1"/>
  <c r="Y30" i="1" s="1"/>
  <c r="Y31" i="1"/>
  <c r="W31" i="1"/>
  <c r="W29" i="1"/>
  <c r="W30" i="1" s="1"/>
  <c r="W28" i="1"/>
  <c r="W32" i="1" l="1"/>
  <c r="W33" i="1" s="1"/>
  <c r="W34" i="1" s="1"/>
  <c r="N25" i="1" s="1"/>
  <c r="H29" i="1" s="1"/>
  <c r="Y32" i="1"/>
  <c r="Y33" i="1" s="1"/>
  <c r="Y34" i="1" s="1"/>
  <c r="P25" i="1" s="1"/>
  <c r="H33" i="1" s="1"/>
</calcChain>
</file>

<file path=xl/comments1.xml><?xml version="1.0" encoding="utf-8"?>
<comments xmlns="http://schemas.openxmlformats.org/spreadsheetml/2006/main">
  <authors>
    <author>Author</author>
  </authors>
  <commentList>
    <comment ref="B4" authorId="0" shapeId="0">
      <text>
        <r>
          <rPr>
            <b/>
            <sz val="14"/>
            <color indexed="81"/>
            <rFont val="Tahoma"/>
            <family val="2"/>
          </rPr>
          <t>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>
      <text>
        <r>
          <rPr>
            <b/>
            <sz val="16"/>
            <color indexed="81"/>
            <rFont val="Tahoma"/>
            <family val="2"/>
          </rPr>
          <t>kg-cm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14"/>
            <color indexed="81"/>
            <rFont val="Tahoma"/>
            <family val="2"/>
          </rPr>
          <t>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>
      <text>
        <r>
          <rPr>
            <b/>
            <sz val="14"/>
            <color indexed="81"/>
            <rFont val="Tahoma"/>
            <family val="2"/>
          </rPr>
          <t>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shapeId="0">
      <text>
        <r>
          <rPr>
            <b/>
            <sz val="16"/>
            <color indexed="81"/>
            <rFont val="Tahoma"/>
            <family val="2"/>
          </rPr>
          <t>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 shapeId="0">
      <text>
        <r>
          <rPr>
            <b/>
            <sz val="16"/>
            <color indexed="81"/>
            <rFont val="Tahoma"/>
            <family val="2"/>
          </rPr>
          <t>Kgf-m/m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5" authorId="0" shapeId="0">
      <text>
        <r>
          <rPr>
            <b/>
            <sz val="14"/>
            <color indexed="81"/>
            <rFont val="Tahoma"/>
            <family val="2"/>
          </rPr>
          <t>Kgf-m/m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N25" authorId="0" shapeId="0">
      <text>
        <r>
          <rPr>
            <b/>
            <sz val="16"/>
            <color indexed="81"/>
            <rFont val="Tahoma"/>
            <family val="2"/>
          </rPr>
          <t>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5" authorId="0" shapeId="0">
      <text>
        <r>
          <rPr>
            <b/>
            <sz val="14"/>
            <color indexed="81"/>
            <rFont val="Tahoma"/>
            <family val="2"/>
          </rPr>
          <t>cm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<sst xmlns="http://schemas.openxmlformats.org/spreadsheetml/2006/main" count="7" uniqueCount="7">
  <si>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d</t>
  </si>
  <si>
    <t>d^2</t>
  </si>
  <si>
    <t>0.85fcQb</t>
  </si>
  <si>
    <t>2mu*100</t>
  </si>
  <si>
    <t>d^2-(sorat/makhraj)</t>
  </si>
  <si>
    <t>sqrt=d^2-(sorat/makhraj)</t>
  </si>
  <si>
    <t>am11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</si>
</sst>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indexed="81"/>
      <name val="Tahoma"/>
      <family val="2"/>
    </font>
    <font>
      <sz val="14"/>
      <color indexed="81"/>
      <name val="Tahoma"/>
      <family val="2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4" borderId="0" xfId="0" applyFill="1"/>
    <xf numFmtId="0" fontId="1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314324</xdr:colOff>
      <xdr:row>2</xdr:row>
      <xdr:rowOff>171450</xdr:rowOff>
    </xdr:from>
    <xdr:to>
      <xdr:col>8</xdr:col>
      <xdr:colOff>57149</xdr:colOff>
      <xdr:row>21</xdr:row>
      <xdr:rowOff>144852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4" y="552450"/>
          <a:ext cx="3400425" cy="3592902"/>
        </a:xfrm>
        <a:prstGeom prst="rect">
          <a:avLst/>
        </a:prstGeom>
      </xdr:spPr>
    </xdr:pic>
    <xdr:clientData/>
  </xdr:twoCellAnchor>
  <xdr:twoCellAnchor>
    <xdr:from>
      <xdr:col>10</xdr:col>
      <xdr:colOff>85724</xdr:colOff>
      <xdr:row>16</xdr:row>
      <xdr:rowOff>37485</xdr:rowOff>
    </xdr:from>
    <xdr:to>
      <xdr:col>14</xdr:col>
      <xdr:colOff>228599</xdr:colOff>
      <xdr:row>16</xdr:row>
      <xdr:rowOff>37485</xdr:rowOff>
    </xdr:to>
    <xdr:cxnSp macro="">
      <xdr:nvCxnSpPr>
        <xdr:cNvPr id="4" name="Straight Arrow Connector 3"/>
        <xdr:cNvCxnSpPr/>
      </xdr:nvCxnSpPr>
      <xdr:spPr>
        <a:xfrm>
          <a:off x="6154071" y="3524864"/>
          <a:ext cx="2570213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326308</xdr:colOff>
      <xdr:row>3</xdr:row>
      <xdr:rowOff>168685</xdr:rowOff>
    </xdr:from>
    <xdr:to>
      <xdr:col>16</xdr:col>
      <xdr:colOff>14749</xdr:colOff>
      <xdr:row>3</xdr:row>
      <xdr:rowOff>168685</xdr:rowOff>
    </xdr:to>
    <xdr:cxnSp macro="">
      <xdr:nvCxnSpPr>
        <xdr:cNvPr id="6" name="Straight Arrow Connector 5"/>
        <xdr:cNvCxnSpPr/>
      </xdr:nvCxnSpPr>
      <xdr:spPr>
        <a:xfrm flipH="1">
          <a:off x="8215159" y="1159592"/>
          <a:ext cx="1508945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295274</xdr:colOff>
      <xdr:row>2</xdr:row>
      <xdr:rowOff>142875</xdr:rowOff>
    </xdr:from>
    <xdr:to>
      <xdr:col>8</xdr:col>
      <xdr:colOff>57150</xdr:colOff>
      <xdr:row>19</xdr:row>
      <xdr:rowOff>180975</xdr:rowOff>
    </xdr:to>
    <xdr:sp macro="" textlink="">
      <xdr:nvSpPr>
        <xdr:cNvPr id="8" name="Rectangle 7"/>
        <xdr:cNvSpPr/>
      </xdr:nvSpPr>
      <xdr:spPr>
        <a:xfrm>
          <a:off x="1514474" y="523875"/>
          <a:ext cx="3419476" cy="3276600"/>
        </a:xfrm>
        <a:prstGeom prst="rect">
          <a:avLst/>
        </a:prstGeom>
        <a:noFill/>
        <a:ln w="38100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466725</xdr:colOff>
      <xdr:row>2</xdr:row>
      <xdr:rowOff>142875</xdr:rowOff>
    </xdr:from>
    <xdr:to>
      <xdr:col>2</xdr:col>
      <xdr:colOff>133350</xdr:colOff>
      <xdr:row>2</xdr:row>
      <xdr:rowOff>142875</xdr:rowOff>
    </xdr:to>
    <xdr:cxnSp macro="">
      <xdr:nvCxnSpPr>
        <xdr:cNvPr id="10" name="Straight Connector 9"/>
        <xdr:cNvCxnSpPr/>
      </xdr:nvCxnSpPr>
      <xdr:spPr>
        <a:xfrm>
          <a:off x="1076325" y="523875"/>
          <a:ext cx="2762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6</xdr:row>
      <xdr:rowOff>95250</xdr:rowOff>
    </xdr:from>
    <xdr:to>
      <xdr:col>2</xdr:col>
      <xdr:colOff>142875</xdr:colOff>
      <xdr:row>6</xdr:row>
      <xdr:rowOff>95250</xdr:rowOff>
    </xdr:to>
    <xdr:cxnSp macro="">
      <xdr:nvCxnSpPr>
        <xdr:cNvPr id="13" name="Straight Connector 12"/>
        <xdr:cNvCxnSpPr/>
      </xdr:nvCxnSpPr>
      <xdr:spPr>
        <a:xfrm>
          <a:off x="1085850" y="1238250"/>
          <a:ext cx="2762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5013</xdr:colOff>
      <xdr:row>2</xdr:row>
      <xdr:rowOff>140368</xdr:rowOff>
    </xdr:from>
    <xdr:to>
      <xdr:col>2</xdr:col>
      <xdr:colOff>5013</xdr:colOff>
      <xdr:row>6</xdr:row>
      <xdr:rowOff>90237</xdr:rowOff>
    </xdr:to>
    <xdr:cxnSp macro="">
      <xdr:nvCxnSpPr>
        <xdr:cNvPr id="14" name="Straight Connector 13"/>
        <xdr:cNvCxnSpPr/>
      </xdr:nvCxnSpPr>
      <xdr:spPr>
        <a:xfrm>
          <a:off x="1228224" y="521368"/>
          <a:ext cx="0" cy="71186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8076</xdr:colOff>
      <xdr:row>3</xdr:row>
      <xdr:rowOff>95250</xdr:rowOff>
    </xdr:from>
    <xdr:ext cx="615105" cy="3358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8076" y="1079151"/>
              <a:ext cx="615105" cy="3358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n-US" sz="2000" b="1" i="1">
                            <a:latin typeface="Cambria Math" panose="02040503050406030204" pitchFamily="18" charset="0"/>
                          </a:rPr>
                          <m:t>𝒕𝒐𝒑</m:t>
                        </m:r>
                        <m:r>
                          <a:rPr lang="en-US" sz="2000" b="1" i="1">
                            <a:latin typeface="Cambria Math" panose="02040503050406030204" pitchFamily="18" charset="0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8076" y="1079151"/>
              <a:ext cx="615105" cy="3358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000" b="1" i="0">
                  <a:latin typeface="Cambria Math" panose="02040503050406030204" pitchFamily="18" charset="0"/>
                </a:rPr>
                <a:t>𝒕_(𝒕𝒐𝒑=)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6</xdr:col>
      <xdr:colOff>161925</xdr:colOff>
      <xdr:row>5</xdr:row>
      <xdr:rowOff>57150</xdr:rowOff>
    </xdr:from>
    <xdr:to>
      <xdr:col>15</xdr:col>
      <xdr:colOff>171450</xdr:colOff>
      <xdr:row>5</xdr:row>
      <xdr:rowOff>66675</xdr:rowOff>
    </xdr:to>
    <xdr:cxnSp macro="">
      <xdr:nvCxnSpPr>
        <xdr:cNvPr id="24" name="Straight Connector 23"/>
        <xdr:cNvCxnSpPr/>
      </xdr:nvCxnSpPr>
      <xdr:spPr>
        <a:xfrm>
          <a:off x="3819525" y="1009650"/>
          <a:ext cx="5495925" cy="9525"/>
        </a:xfrm>
        <a:prstGeom prst="line">
          <a:avLst/>
        </a:prstGeom>
        <a:ln>
          <a:prstDash val="dash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2</xdr:row>
      <xdr:rowOff>113109</xdr:rowOff>
    </xdr:from>
    <xdr:to>
      <xdr:col>12</xdr:col>
      <xdr:colOff>11906</xdr:colOff>
      <xdr:row>20</xdr:row>
      <xdr:rowOff>0</xdr:rowOff>
    </xdr:to>
    <xdr:cxnSp macro="">
      <xdr:nvCxnSpPr>
        <xdr:cNvPr id="29" name="Straight Connector 28"/>
        <xdr:cNvCxnSpPr/>
      </xdr:nvCxnSpPr>
      <xdr:spPr>
        <a:xfrm flipH="1">
          <a:off x="7286626" y="910828"/>
          <a:ext cx="11905" cy="3315891"/>
        </a:xfrm>
        <a:prstGeom prst="line">
          <a:avLst/>
        </a:prstGeom>
        <a:ln w="28575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</xdr:row>
      <xdr:rowOff>114300</xdr:rowOff>
    </xdr:from>
    <xdr:to>
      <xdr:col>13</xdr:col>
      <xdr:colOff>314325</xdr:colOff>
      <xdr:row>5</xdr:row>
      <xdr:rowOff>57150</xdr:rowOff>
    </xdr:to>
    <xdr:sp macro="" textlink="">
      <xdr:nvSpPr>
        <xdr:cNvPr id="31" name="Rectangle 30"/>
        <xdr:cNvSpPr/>
      </xdr:nvSpPr>
      <xdr:spPr>
        <a:xfrm>
          <a:off x="7324725" y="914400"/>
          <a:ext cx="914400" cy="514350"/>
        </a:xfrm>
        <a:prstGeom prst="rect">
          <a:avLst/>
        </a:prstGeom>
        <a:noFill/>
        <a:ln w="285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19051</xdr:colOff>
      <xdr:row>3</xdr:row>
      <xdr:rowOff>85725</xdr:rowOff>
    </xdr:from>
    <xdr:to>
      <xdr:col>13</xdr:col>
      <xdr:colOff>323850</xdr:colOff>
      <xdr:row>3</xdr:row>
      <xdr:rowOff>85725</xdr:rowOff>
    </xdr:to>
    <xdr:cxnSp macro="">
      <xdr:nvCxnSpPr>
        <xdr:cNvPr id="32" name="Straight Arrow Connector 31"/>
        <xdr:cNvCxnSpPr/>
      </xdr:nvCxnSpPr>
      <xdr:spPr>
        <a:xfrm flipH="1">
          <a:off x="7334251" y="1076325"/>
          <a:ext cx="914399" cy="0"/>
        </a:xfrm>
        <a:prstGeom prst="straightConnector1">
          <a:avLst/>
        </a:prstGeom>
        <a:ln w="28575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2</xdr:row>
      <xdr:rowOff>114300</xdr:rowOff>
    </xdr:from>
    <xdr:to>
      <xdr:col>13</xdr:col>
      <xdr:colOff>266700</xdr:colOff>
      <xdr:row>2</xdr:row>
      <xdr:rowOff>114300</xdr:rowOff>
    </xdr:to>
    <xdr:cxnSp macro="">
      <xdr:nvCxnSpPr>
        <xdr:cNvPr id="34" name="Straight Arrow Connector 33"/>
        <xdr:cNvCxnSpPr/>
      </xdr:nvCxnSpPr>
      <xdr:spPr>
        <a:xfrm flipH="1">
          <a:off x="7324726" y="914400"/>
          <a:ext cx="866774" cy="0"/>
        </a:xfrm>
        <a:prstGeom prst="straightConnector1">
          <a:avLst/>
        </a:prstGeom>
        <a:ln w="28575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4</xdr:row>
      <xdr:rowOff>66675</xdr:rowOff>
    </xdr:from>
    <xdr:to>
      <xdr:col>13</xdr:col>
      <xdr:colOff>304800</xdr:colOff>
      <xdr:row>4</xdr:row>
      <xdr:rowOff>66675</xdr:rowOff>
    </xdr:to>
    <xdr:cxnSp macro="">
      <xdr:nvCxnSpPr>
        <xdr:cNvPr id="36" name="Straight Arrow Connector 35"/>
        <xdr:cNvCxnSpPr/>
      </xdr:nvCxnSpPr>
      <xdr:spPr>
        <a:xfrm flipH="1">
          <a:off x="7315201" y="1247775"/>
          <a:ext cx="914399" cy="0"/>
        </a:xfrm>
        <a:prstGeom prst="straightConnector1">
          <a:avLst/>
        </a:prstGeom>
        <a:ln w="28575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600076</xdr:colOff>
      <xdr:row>5</xdr:row>
      <xdr:rowOff>57150</xdr:rowOff>
    </xdr:from>
    <xdr:to>
      <xdr:col>13</xdr:col>
      <xdr:colOff>295275</xdr:colOff>
      <xdr:row>5</xdr:row>
      <xdr:rowOff>57150</xdr:rowOff>
    </xdr:to>
    <xdr:cxnSp macro="">
      <xdr:nvCxnSpPr>
        <xdr:cNvPr id="38" name="Straight Arrow Connector 37"/>
        <xdr:cNvCxnSpPr/>
      </xdr:nvCxnSpPr>
      <xdr:spPr>
        <a:xfrm flipH="1">
          <a:off x="7305676" y="1428750"/>
          <a:ext cx="914399" cy="0"/>
        </a:xfrm>
        <a:prstGeom prst="straightConnector1">
          <a:avLst/>
        </a:prstGeom>
        <a:ln w="28575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</xdr:row>
      <xdr:rowOff>119063</xdr:rowOff>
    </xdr:from>
    <xdr:to>
      <xdr:col>12</xdr:col>
      <xdr:colOff>0</xdr:colOff>
      <xdr:row>2</xdr:row>
      <xdr:rowOff>5953</xdr:rowOff>
    </xdr:to>
    <xdr:cxnSp macro="">
      <xdr:nvCxnSpPr>
        <xdr:cNvPr id="41" name="Straight Connector 40"/>
        <xdr:cNvCxnSpPr/>
      </xdr:nvCxnSpPr>
      <xdr:spPr>
        <a:xfrm>
          <a:off x="7286625" y="517922"/>
          <a:ext cx="0" cy="2857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319087</xdr:colOff>
      <xdr:row>1</xdr:row>
      <xdr:rowOff>104775</xdr:rowOff>
    </xdr:from>
    <xdr:to>
      <xdr:col>13</xdr:col>
      <xdr:colOff>319087</xdr:colOff>
      <xdr:row>1</xdr:row>
      <xdr:rowOff>390525</xdr:rowOff>
    </xdr:to>
    <xdr:cxnSp macro="">
      <xdr:nvCxnSpPr>
        <xdr:cNvPr id="44" name="Straight Connector 43"/>
        <xdr:cNvCxnSpPr/>
      </xdr:nvCxnSpPr>
      <xdr:spPr>
        <a:xfrm>
          <a:off x="8212931" y="503634"/>
          <a:ext cx="0" cy="2857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5954</xdr:colOff>
      <xdr:row>1</xdr:row>
      <xdr:rowOff>273844</xdr:rowOff>
    </xdr:from>
    <xdr:to>
      <xdr:col>13</xdr:col>
      <xdr:colOff>320843</xdr:colOff>
      <xdr:row>1</xdr:row>
      <xdr:rowOff>275723</xdr:rowOff>
    </xdr:to>
    <xdr:cxnSp macro="">
      <xdr:nvCxnSpPr>
        <xdr:cNvPr id="45" name="Straight Connector 44"/>
        <xdr:cNvCxnSpPr/>
      </xdr:nvCxnSpPr>
      <xdr:spPr>
        <a:xfrm flipH="1" flipV="1">
          <a:off x="7345217" y="674897"/>
          <a:ext cx="926494" cy="187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92177</xdr:colOff>
      <xdr:row>0</xdr:row>
      <xdr:rowOff>299576</xdr:rowOff>
    </xdr:from>
    <xdr:ext cx="776879" cy="2818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/>
            <xdr:cNvSpPr txBox="1"/>
          </xdr:nvSpPr>
          <xdr:spPr>
            <a:xfrm>
              <a:off x="7374193" y="299576"/>
              <a:ext cx="776879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𝟖𝟓</m:t>
                        </m:r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7374193" y="299576"/>
              <a:ext cx="776879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800" b="1" i="0">
                  <a:latin typeface="Cambria Math" panose="02040503050406030204" pitchFamily="18" charset="0"/>
                </a:rPr>
                <a:t>〖𝟎.𝟖𝟓𝒇〗_𝒄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16</xdr:col>
      <xdr:colOff>230444</xdr:colOff>
      <xdr:row>3</xdr:row>
      <xdr:rowOff>23045</xdr:rowOff>
    </xdr:from>
    <xdr:ext cx="1295739" cy="3023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/>
            <xdr:cNvSpPr txBox="1"/>
          </xdr:nvSpPr>
          <xdr:spPr>
            <a:xfrm>
              <a:off x="9939799" y="1013952"/>
              <a:ext cx="1295739" cy="3023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𝟖𝟓</m:t>
                        </m:r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sSub>
                      <m:sSubPr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𝒕𝒐𝒑</m:t>
                        </m:r>
                      </m:sub>
                    </m:sSub>
                    <m:r>
                      <a:rPr lang="en-US" sz="18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9939799" y="1013952"/>
              <a:ext cx="1295739" cy="3023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800" b="1" i="0">
                  <a:latin typeface="Cambria Math" panose="02040503050406030204" pitchFamily="18" charset="0"/>
                </a:rPr>
                <a:t>〖𝟎.𝟖𝟓𝒇〗_𝒄 𝒕_𝒕𝒐𝒑 𝒃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14</xdr:col>
      <xdr:colOff>314940</xdr:colOff>
      <xdr:row>15</xdr:row>
      <xdr:rowOff>92176</xdr:rowOff>
    </xdr:from>
    <xdr:ext cx="539442" cy="3029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/>
            <xdr:cNvSpPr txBox="1"/>
          </xdr:nvSpPr>
          <xdr:spPr>
            <a:xfrm>
              <a:off x="8810625" y="3387519"/>
              <a:ext cx="539442" cy="3029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𝒔</m:t>
                        </m:r>
                      </m:sub>
                    </m:sSub>
                    <m:sSub>
                      <m:sSubPr>
                        <m:ctrlPr>
                          <a:rPr lang="en-US" sz="1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1800" b="1" i="1">
                            <a:latin typeface="Cambria Math" panose="02040503050406030204" pitchFamily="18" charset="0"/>
                          </a:rPr>
                          <m:t>𝒚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8810625" y="3387519"/>
              <a:ext cx="539442" cy="3029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800" b="1" i="0">
                  <a:latin typeface="Cambria Math" panose="02040503050406030204" pitchFamily="18" charset="0"/>
                </a:rPr>
                <a:t>𝑨_𝒔 𝒇_𝒚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4</xdr:col>
      <xdr:colOff>109384</xdr:colOff>
      <xdr:row>16</xdr:row>
      <xdr:rowOff>34106</xdr:rowOff>
    </xdr:from>
    <xdr:to>
      <xdr:col>13</xdr:col>
      <xdr:colOff>118909</xdr:colOff>
      <xdr:row>16</xdr:row>
      <xdr:rowOff>43631</xdr:rowOff>
    </xdr:to>
    <xdr:cxnSp macro="">
      <xdr:nvCxnSpPr>
        <xdr:cNvPr id="52" name="Straight Connector 51"/>
        <xdr:cNvCxnSpPr/>
      </xdr:nvCxnSpPr>
      <xdr:spPr>
        <a:xfrm>
          <a:off x="2536723" y="3521485"/>
          <a:ext cx="5471037" cy="9525"/>
        </a:xfrm>
        <a:prstGeom prst="line">
          <a:avLst/>
        </a:prstGeom>
        <a:ln>
          <a:prstDash val="dash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167473</xdr:colOff>
      <xdr:row>22</xdr:row>
      <xdr:rowOff>167474</xdr:rowOff>
    </xdr:from>
    <xdr:ext cx="873381" cy="4500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/>
            <xdr:cNvSpPr txBox="1"/>
          </xdr:nvSpPr>
          <xdr:spPr>
            <a:xfrm>
              <a:off x="1381649" y="4731100"/>
              <a:ext cx="873381" cy="4500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𝒉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𝒔𝒍𝒂𝒃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1381649" y="4731100"/>
              <a:ext cx="873381" cy="4500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</a:rPr>
                <a:t>𝒉_𝒔𝒍𝒂𝒃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177939</xdr:colOff>
      <xdr:row>22</xdr:row>
      <xdr:rowOff>157005</xdr:rowOff>
    </xdr:from>
    <xdr:ext cx="1528187" cy="4396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/>
            <xdr:cNvSpPr txBox="1"/>
          </xdr:nvSpPr>
          <xdr:spPr>
            <a:xfrm>
              <a:off x="2606291" y="4720631"/>
              <a:ext cx="1528187" cy="4396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𝒄𝒐𝒗𝒆𝒓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𝒔𝒂𝒇𝒆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2606291" y="4720631"/>
              <a:ext cx="1528187" cy="4396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〖𝒄𝒐𝒗𝒆𝒓〗_((𝒔𝒂𝒇𝒆))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7</xdr:col>
      <xdr:colOff>115137</xdr:colOff>
      <xdr:row>22</xdr:row>
      <xdr:rowOff>177940</xdr:rowOff>
    </xdr:from>
    <xdr:ext cx="1015301" cy="4291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/>
            <xdr:cNvSpPr txBox="1"/>
          </xdr:nvSpPr>
          <xdr:spPr>
            <a:xfrm>
              <a:off x="4364752" y="4741566"/>
              <a:ext cx="1015301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𝒓𝒆𝒃𝒂𝒓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4364752" y="4741566"/>
              <a:ext cx="1015301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∅_</a:t>
              </a:r>
              <a:r>
                <a:rPr lang="en-US" sz="2800" b="1" i="0">
                  <a:latin typeface="Cambria Math" panose="02040503050406030204" pitchFamily="18" charset="0"/>
                </a:rPr>
                <a:t>𝒓𝒆𝒃𝒂𝒓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9</xdr:col>
      <xdr:colOff>125604</xdr:colOff>
      <xdr:row>23</xdr:row>
      <xdr:rowOff>0</xdr:rowOff>
    </xdr:from>
    <xdr:ext cx="1015301" cy="4291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/>
            <xdr:cNvSpPr txBox="1"/>
          </xdr:nvSpPr>
          <xdr:spPr>
            <a:xfrm>
              <a:off x="5589395" y="4752033"/>
              <a:ext cx="1015301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𝑴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𝟏𝟏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6" name="TextBox 55"/>
            <xdr:cNvSpPr txBox="1"/>
          </xdr:nvSpPr>
          <xdr:spPr>
            <a:xfrm>
              <a:off x="5589395" y="4752033"/>
              <a:ext cx="1015301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𝑴_</a:t>
              </a:r>
              <a:r>
                <a:rPr lang="en-US" sz="2800" b="1" i="0">
                  <a:latin typeface="Cambria Math" panose="02040503050406030204" pitchFamily="18" charset="0"/>
                </a:rPr>
                <a:t>𝟏𝟏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11</xdr:col>
      <xdr:colOff>177941</xdr:colOff>
      <xdr:row>23</xdr:row>
      <xdr:rowOff>10467</xdr:rowOff>
    </xdr:from>
    <xdr:ext cx="826895" cy="4291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/>
            <xdr:cNvSpPr txBox="1"/>
          </xdr:nvSpPr>
          <xdr:spPr>
            <a:xfrm>
              <a:off x="6855908" y="4762500"/>
              <a:ext cx="826895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𝑴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𝟐𝟐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7" name="TextBox 56"/>
            <xdr:cNvSpPr txBox="1"/>
          </xdr:nvSpPr>
          <xdr:spPr>
            <a:xfrm>
              <a:off x="6855908" y="4762500"/>
              <a:ext cx="826895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𝑴_</a:t>
              </a:r>
              <a:r>
                <a:rPr lang="en-US" sz="2800" b="1" i="0">
                  <a:latin typeface="Cambria Math" panose="02040503050406030204" pitchFamily="18" charset="0"/>
                </a:rPr>
                <a:t>𝟐𝟐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13</xdr:col>
      <xdr:colOff>115137</xdr:colOff>
      <xdr:row>22</xdr:row>
      <xdr:rowOff>146539</xdr:rowOff>
    </xdr:from>
    <xdr:ext cx="1015301" cy="4291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Box 57"/>
            <xdr:cNvSpPr txBox="1"/>
          </xdr:nvSpPr>
          <xdr:spPr>
            <a:xfrm>
              <a:off x="8007280" y="4710165"/>
              <a:ext cx="1015301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𝒂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𝑴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𝟏𝟏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8" name="TextBox 57"/>
            <xdr:cNvSpPr txBox="1"/>
          </xdr:nvSpPr>
          <xdr:spPr>
            <a:xfrm>
              <a:off x="8007280" y="4710165"/>
              <a:ext cx="1015301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𝒂_</a:t>
              </a:r>
              <a:r>
                <a:rPr lang="en-US" sz="2800" b="1" i="0">
                  <a:latin typeface="Cambria Math" panose="02040503050406030204" pitchFamily="18" charset="0"/>
                </a:rPr>
                <a:t>𝑴𝟏𝟏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15</xdr:col>
      <xdr:colOff>115138</xdr:colOff>
      <xdr:row>22</xdr:row>
      <xdr:rowOff>136072</xdr:rowOff>
    </xdr:from>
    <xdr:ext cx="1015301" cy="4291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/>
            <xdr:cNvSpPr txBox="1"/>
          </xdr:nvSpPr>
          <xdr:spPr>
            <a:xfrm>
              <a:off x="9221457" y="4699698"/>
              <a:ext cx="1015301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𝒂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𝑴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𝟐𝟐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9" name="TextBox 58"/>
            <xdr:cNvSpPr txBox="1"/>
          </xdr:nvSpPr>
          <xdr:spPr>
            <a:xfrm>
              <a:off x="9221457" y="4699698"/>
              <a:ext cx="1015301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𝒂_</a:t>
              </a:r>
              <a:r>
                <a:rPr lang="en-US" sz="2800" b="1" i="0">
                  <a:latin typeface="Cambria Math" panose="02040503050406030204" pitchFamily="18" charset="0"/>
                </a:rPr>
                <a:t>𝑴𝟐𝟐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115137</xdr:colOff>
      <xdr:row>28</xdr:row>
      <xdr:rowOff>10466</xdr:rowOff>
    </xdr:from>
    <xdr:ext cx="1570055" cy="4396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/>
            <xdr:cNvSpPr txBox="1"/>
          </xdr:nvSpPr>
          <xdr:spPr>
            <a:xfrm>
              <a:off x="1936401" y="6290686"/>
              <a:ext cx="1570055" cy="4396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𝒊𝒇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𝒂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𝑴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𝟏𝟏</m:t>
                        </m:r>
                      </m:sub>
                    </m:sSub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≤</m:t>
                        </m:r>
                      </m:e>
                      <m:sub/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0" name="TextBox 59"/>
            <xdr:cNvSpPr txBox="1"/>
          </xdr:nvSpPr>
          <xdr:spPr>
            <a:xfrm>
              <a:off x="1936401" y="6290686"/>
              <a:ext cx="1570055" cy="4396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</a:rPr>
                <a:t>〖𝒊𝒇 </a:t>
              </a:r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𝒂〗_</a:t>
              </a:r>
              <a:r>
                <a:rPr lang="en-US" sz="2800" b="1" i="0">
                  <a:latin typeface="Cambria Math" panose="02040503050406030204" pitchFamily="18" charset="0"/>
                </a:rPr>
                <a:t>𝑴𝟏𝟏 ≤_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</xdr:col>
      <xdr:colOff>471016</xdr:colOff>
      <xdr:row>27</xdr:row>
      <xdr:rowOff>188406</xdr:rowOff>
    </xdr:from>
    <xdr:ext cx="701291" cy="481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/>
            <xdr:cNvSpPr txBox="1"/>
          </xdr:nvSpPr>
          <xdr:spPr>
            <a:xfrm>
              <a:off x="3506456" y="6280219"/>
              <a:ext cx="701291" cy="481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𝒕𝒐𝒑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1" name="TextBox 60"/>
            <xdr:cNvSpPr txBox="1"/>
          </xdr:nvSpPr>
          <xdr:spPr>
            <a:xfrm>
              <a:off x="3506456" y="6280219"/>
              <a:ext cx="701291" cy="481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</a:rPr>
                <a:t>𝒕_𝒕𝒐𝒑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115137</xdr:colOff>
      <xdr:row>32</xdr:row>
      <xdr:rowOff>0</xdr:rowOff>
    </xdr:from>
    <xdr:ext cx="1570055" cy="4291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/>
            <xdr:cNvSpPr txBox="1"/>
          </xdr:nvSpPr>
          <xdr:spPr>
            <a:xfrm>
              <a:off x="1936401" y="7033846"/>
              <a:ext cx="1570055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𝒊𝒇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𝒂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𝑴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𝟐𝟐</m:t>
                        </m:r>
                      </m:sub>
                    </m:sSub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≤</m:t>
                        </m:r>
                      </m:e>
                      <m:sub/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2" name="TextBox 61"/>
            <xdr:cNvSpPr txBox="1"/>
          </xdr:nvSpPr>
          <xdr:spPr>
            <a:xfrm>
              <a:off x="1936401" y="7033846"/>
              <a:ext cx="1570055" cy="4291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</a:rPr>
                <a:t>〖𝒊𝒇 </a:t>
              </a:r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𝒂〗_</a:t>
              </a:r>
              <a:r>
                <a:rPr lang="en-US" sz="2800" b="1" i="0">
                  <a:latin typeface="Cambria Math" panose="02040503050406030204" pitchFamily="18" charset="0"/>
                </a:rPr>
                <a:t>𝑴𝟐𝟐 ≤_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</xdr:col>
      <xdr:colOff>487344</xdr:colOff>
      <xdr:row>31</xdr:row>
      <xdr:rowOff>361740</xdr:rowOff>
    </xdr:from>
    <xdr:ext cx="701291" cy="48148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3" name="TextBox 62"/>
            <xdr:cNvSpPr txBox="1"/>
          </xdr:nvSpPr>
          <xdr:spPr>
            <a:xfrm>
              <a:off x="3522784" y="7112976"/>
              <a:ext cx="701291" cy="481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𝒕𝒐𝒑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63" name="TextBox 62"/>
            <xdr:cNvSpPr txBox="1"/>
          </xdr:nvSpPr>
          <xdr:spPr>
            <a:xfrm>
              <a:off x="3522784" y="7112976"/>
              <a:ext cx="701291" cy="481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2800" b="1" i="0">
                  <a:latin typeface="Cambria Math" panose="02040503050406030204" pitchFamily="18" charset="0"/>
                </a:rPr>
                <a:t>𝒕_𝒕𝒐𝒑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21</xdr:col>
      <xdr:colOff>303544</xdr:colOff>
      <xdr:row>4</xdr:row>
      <xdr:rowOff>146539</xdr:rowOff>
    </xdr:from>
    <xdr:to>
      <xdr:col>28</xdr:col>
      <xdr:colOff>397746</xdr:colOff>
      <xdr:row>23</xdr:row>
      <xdr:rowOff>146884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52390" y="1318847"/>
          <a:ext cx="4343818" cy="3580070"/>
        </a:xfrm>
        <a:prstGeom prst="rect">
          <a:avLst/>
        </a:prstGeom>
      </xdr:spPr>
    </xdr:pic>
    <xdr:clientData/>
  </xdr:twoCellAnchor>
  <xdr:oneCellAnchor>
    <xdr:from>
      <xdr:col>0</xdr:col>
      <xdr:colOff>94204</xdr:colOff>
      <xdr:row>22</xdr:row>
      <xdr:rowOff>167473</xdr:rowOff>
    </xdr:from>
    <xdr:ext cx="873381" cy="4500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/>
            <xdr:cNvSpPr txBox="1"/>
          </xdr:nvSpPr>
          <xdr:spPr>
            <a:xfrm>
              <a:off x="94204" y="4731099"/>
              <a:ext cx="873381" cy="4500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5" name="TextBox 64"/>
            <xdr:cNvSpPr txBox="1"/>
          </xdr:nvSpPr>
          <xdr:spPr>
            <a:xfrm>
              <a:off x="94204" y="4731099"/>
              <a:ext cx="873381" cy="4500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</a:rPr>
                <a:t>𝒇_𝒄</a:t>
              </a:r>
              <a:endParaRPr lang="en-US" sz="11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38"/>
  <sheetViews>
    <sheetView tabSelected="1" zoomScale="91" zoomScaleNormal="91" workbookViewId="0">
      <selection activeCell="H25" sqref="H25:I25"/>
    </sheetView>
  </sheetViews>
  <sheetFormatPr defaultRowHeight="15" x14ac:dyDescent="0.25"/>
  <sheetData>
    <row r="1" spans="1:38" ht="3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31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 customHeight="1" x14ac:dyDescent="0.25">
      <c r="A4" s="11"/>
      <c r="B4" s="7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" customHeight="1" x14ac:dyDescent="0.25">
      <c r="A5" s="11"/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5">
      <c r="A6" s="2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35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40.5" customHeight="1" x14ac:dyDescent="0.25">
      <c r="A25" s="7">
        <v>250</v>
      </c>
      <c r="B25" s="7"/>
      <c r="C25" s="7">
        <v>30</v>
      </c>
      <c r="D25" s="7"/>
      <c r="E25" s="7">
        <v>4</v>
      </c>
      <c r="F25" s="7"/>
      <c r="G25" s="7"/>
      <c r="H25" s="7">
        <v>2.2000000000000002</v>
      </c>
      <c r="I25" s="7"/>
      <c r="J25" s="7">
        <v>9856.2000000000007</v>
      </c>
      <c r="K25" s="7"/>
      <c r="L25" s="7">
        <v>10265.299999999999</v>
      </c>
      <c r="M25" s="7"/>
      <c r="N25" s="8">
        <f>W34</f>
        <v>2.1637156190599107</v>
      </c>
      <c r="O25" s="9"/>
      <c r="P25" s="8">
        <f>Y34</f>
        <v>2.2579935183221913</v>
      </c>
      <c r="Q25" s="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3">
        <v>1</v>
      </c>
      <c r="AF25" s="1"/>
      <c r="AG25" s="1"/>
      <c r="AH25" s="1"/>
      <c r="AI25" s="1"/>
      <c r="AJ25" s="1"/>
      <c r="AK25" s="1"/>
      <c r="AL25" s="1"/>
    </row>
    <row r="26" spans="1:38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"/>
      <c r="U26" s="3"/>
      <c r="V26" s="3"/>
      <c r="W26" s="3"/>
      <c r="X26" s="3"/>
      <c r="Y26" s="3"/>
      <c r="Z26" s="3"/>
      <c r="AA26" s="3"/>
      <c r="AB26" s="1"/>
      <c r="AC26" s="1"/>
      <c r="AD26" s="1"/>
      <c r="AE26" s="13">
        <v>1.2</v>
      </c>
      <c r="AF26" s="1"/>
      <c r="AG26" s="1"/>
      <c r="AH26" s="1"/>
      <c r="AI26" s="1"/>
      <c r="AJ26" s="1"/>
      <c r="AK26" s="1"/>
      <c r="AL26" s="1"/>
    </row>
    <row r="27" spans="1:38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"/>
      <c r="U27" s="3"/>
      <c r="V27" s="3"/>
      <c r="W27" s="3"/>
      <c r="X27" s="3"/>
      <c r="Y27" s="3"/>
      <c r="Z27" s="3"/>
      <c r="AA27" s="3"/>
      <c r="AB27" s="1"/>
      <c r="AC27" s="1"/>
      <c r="AD27" s="1"/>
      <c r="AE27" s="13">
        <v>1.4</v>
      </c>
      <c r="AF27" s="1"/>
      <c r="AG27" s="1"/>
      <c r="AH27" s="1"/>
      <c r="AI27" s="1"/>
      <c r="AJ27" s="1"/>
      <c r="AK27" s="1"/>
      <c r="AL27" s="1"/>
    </row>
    <row r="28" spans="1:38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  <c r="U28" s="3"/>
      <c r="V28" s="3" t="s">
        <v>2</v>
      </c>
      <c r="W28" s="5">
        <f>0.85*A25*0.9*100</f>
        <v>19125</v>
      </c>
      <c r="X28" s="5"/>
      <c r="Y28" s="5">
        <f>0.85*A25*0.9*100</f>
        <v>19125</v>
      </c>
      <c r="Z28" s="5"/>
      <c r="AA28" s="3"/>
      <c r="AB28" s="1"/>
      <c r="AC28" s="1"/>
      <c r="AD28" s="1"/>
      <c r="AE28" s="13">
        <v>1.6</v>
      </c>
      <c r="AF28" s="1"/>
      <c r="AG28" s="1"/>
      <c r="AH28" s="1"/>
      <c r="AI28" s="1"/>
      <c r="AJ28" s="1"/>
      <c r="AK28" s="1"/>
      <c r="AL28" s="1"/>
    </row>
    <row r="29" spans="1:38" ht="15" customHeight="1" x14ac:dyDescent="0.25">
      <c r="A29" s="1"/>
      <c r="B29" s="1"/>
      <c r="C29" s="1"/>
      <c r="D29" s="6"/>
      <c r="E29" s="6"/>
      <c r="F29" s="6"/>
      <c r="G29" s="6"/>
      <c r="H29" s="10" t="str">
        <f>IF(N25&lt;=B4,"ok","not ok")</f>
        <v>ok</v>
      </c>
      <c r="I29" s="10"/>
      <c r="J29" s="10"/>
      <c r="K29" s="1"/>
      <c r="L29" s="1"/>
      <c r="M29" s="1"/>
      <c r="N29" s="1"/>
      <c r="O29" s="1"/>
      <c r="P29" s="1"/>
      <c r="Q29" s="1"/>
      <c r="R29" s="1"/>
      <c r="S29" s="1"/>
      <c r="T29" s="3"/>
      <c r="U29" s="3"/>
      <c r="V29" s="3" t="s">
        <v>0</v>
      </c>
      <c r="W29" s="5">
        <f>C25-E25-(H25/2)</f>
        <v>24.9</v>
      </c>
      <c r="X29" s="5"/>
      <c r="Y29" s="5">
        <f>C25-E25-(H25/2)</f>
        <v>24.9</v>
      </c>
      <c r="Z29" s="5"/>
      <c r="AA29" s="3"/>
      <c r="AB29" s="1"/>
      <c r="AC29" s="1"/>
      <c r="AD29" s="1"/>
      <c r="AE29" s="13">
        <v>1.8</v>
      </c>
      <c r="AF29" s="1"/>
      <c r="AG29" s="1"/>
      <c r="AH29" s="1"/>
      <c r="AI29" s="1"/>
      <c r="AJ29" s="1"/>
      <c r="AK29" s="1"/>
      <c r="AL29" s="1"/>
    </row>
    <row r="30" spans="1:38" ht="15" customHeight="1" x14ac:dyDescent="0.25">
      <c r="A30" s="1"/>
      <c r="B30" s="1"/>
      <c r="C30" s="1"/>
      <c r="D30" s="6"/>
      <c r="E30" s="6"/>
      <c r="F30" s="6"/>
      <c r="G30" s="6"/>
      <c r="H30" s="10"/>
      <c r="I30" s="10"/>
      <c r="J30" s="10"/>
      <c r="K30" s="1"/>
      <c r="L30" s="1"/>
      <c r="M30" s="1"/>
      <c r="N30" s="1"/>
      <c r="O30" s="1"/>
      <c r="P30" s="1"/>
      <c r="Q30" s="1"/>
      <c r="R30" s="1"/>
      <c r="S30" s="1"/>
      <c r="T30" s="3"/>
      <c r="U30" s="3"/>
      <c r="V30" s="3" t="s">
        <v>1</v>
      </c>
      <c r="W30" s="5">
        <f>W29^2</f>
        <v>620.00999999999988</v>
      </c>
      <c r="X30" s="5"/>
      <c r="Y30" s="5">
        <f>Y29^2</f>
        <v>620.00999999999988</v>
      </c>
      <c r="Z30" s="5"/>
      <c r="AA30" s="3"/>
      <c r="AB30" s="1"/>
      <c r="AC30" s="1"/>
      <c r="AD30" s="1"/>
      <c r="AE30" s="13">
        <v>2</v>
      </c>
      <c r="AF30" s="1"/>
      <c r="AG30" s="1"/>
      <c r="AH30" s="1"/>
      <c r="AI30" s="1"/>
      <c r="AJ30" s="1"/>
      <c r="AK30" s="1"/>
      <c r="AL30" s="1"/>
    </row>
    <row r="31" spans="1:38" ht="15" customHeight="1" x14ac:dyDescent="0.25">
      <c r="A31" s="1"/>
      <c r="B31" s="1"/>
      <c r="C31" s="1"/>
      <c r="D31" s="6"/>
      <c r="E31" s="6"/>
      <c r="F31" s="6"/>
      <c r="G31" s="6"/>
      <c r="H31" s="10"/>
      <c r="I31" s="10"/>
      <c r="J31" s="10"/>
      <c r="K31" s="1"/>
      <c r="L31" s="1"/>
      <c r="M31" s="1"/>
      <c r="N31" s="1"/>
      <c r="O31" s="1"/>
      <c r="P31" s="1"/>
      <c r="Q31" s="1"/>
      <c r="R31" s="1"/>
      <c r="S31" s="1"/>
      <c r="T31" s="3"/>
      <c r="U31" s="3"/>
      <c r="V31" s="3" t="s">
        <v>3</v>
      </c>
      <c r="W31" s="5">
        <f>2*J25*100</f>
        <v>1971240.0000000002</v>
      </c>
      <c r="X31" s="5"/>
      <c r="Y31" s="5">
        <f>2*L25*100</f>
        <v>2053059.9999999998</v>
      </c>
      <c r="Z31" s="5"/>
      <c r="AA31" s="3"/>
      <c r="AB31" s="1"/>
      <c r="AC31" s="1"/>
      <c r="AD31" s="1"/>
      <c r="AE31" s="13">
        <v>2.2000000000000002</v>
      </c>
      <c r="AF31" s="1"/>
      <c r="AG31" s="1"/>
      <c r="AH31" s="1"/>
      <c r="AI31" s="1"/>
      <c r="AJ31" s="1"/>
      <c r="AK31" s="1"/>
      <c r="AL31" s="1"/>
    </row>
    <row r="32" spans="1:38" ht="28.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 t="s">
        <v>4</v>
      </c>
      <c r="U32" s="5"/>
      <c r="V32" s="5"/>
      <c r="W32" s="5">
        <f>W30-(W31/W28)</f>
        <v>516.93862745098022</v>
      </c>
      <c r="X32" s="5"/>
      <c r="Y32" s="5">
        <f>Y30-(Y31/Y28)</f>
        <v>512.66045751633976</v>
      </c>
      <c r="Z32" s="5"/>
      <c r="AA32" s="3"/>
      <c r="AB32" s="1"/>
      <c r="AC32" s="1"/>
      <c r="AD32" s="1"/>
      <c r="AE32" s="13">
        <v>2.5</v>
      </c>
      <c r="AF32" s="1"/>
      <c r="AG32" s="1"/>
      <c r="AH32" s="1"/>
      <c r="AI32" s="1"/>
      <c r="AJ32" s="1"/>
      <c r="AK32" s="1"/>
      <c r="AL32" s="1"/>
    </row>
    <row r="33" spans="1:38" ht="15" customHeight="1" x14ac:dyDescent="0.25">
      <c r="A33" s="1"/>
      <c r="B33" s="1"/>
      <c r="C33" s="1"/>
      <c r="D33" s="6"/>
      <c r="E33" s="6"/>
      <c r="F33" s="6"/>
      <c r="G33" s="6"/>
      <c r="H33" s="10" t="str">
        <f>IF(P25&lt;=B4,"ok","not ok")</f>
        <v>ok</v>
      </c>
      <c r="I33" s="10"/>
      <c r="J33" s="10"/>
      <c r="K33" s="1"/>
      <c r="L33" s="1"/>
      <c r="M33" s="1"/>
      <c r="N33" s="1"/>
      <c r="O33" s="1"/>
      <c r="P33" s="1"/>
      <c r="Q33" s="1"/>
      <c r="R33" s="1"/>
      <c r="S33" s="1"/>
      <c r="T33" s="5" t="s">
        <v>5</v>
      </c>
      <c r="U33" s="5"/>
      <c r="V33" s="5"/>
      <c r="W33" s="3">
        <f>SQRT(W32)</f>
        <v>22.736284380940088</v>
      </c>
      <c r="X33" s="3"/>
      <c r="Y33" s="3">
        <f>SQRT(Y32)</f>
        <v>22.642006481677807</v>
      </c>
      <c r="Z33" s="3"/>
      <c r="AA33" s="3"/>
      <c r="AB33" s="1"/>
      <c r="AC33" s="1"/>
      <c r="AD33" s="1"/>
      <c r="AE33" s="13">
        <v>2.8</v>
      </c>
      <c r="AF33" s="1"/>
      <c r="AG33" s="1"/>
      <c r="AH33" s="1"/>
      <c r="AI33" s="1"/>
      <c r="AJ33" s="1"/>
      <c r="AK33" s="1"/>
      <c r="AL33" s="1"/>
    </row>
    <row r="34" spans="1:38" ht="15" customHeight="1" x14ac:dyDescent="0.25">
      <c r="A34" s="1"/>
      <c r="B34" s="1"/>
      <c r="C34" s="1"/>
      <c r="D34" s="6"/>
      <c r="E34" s="6"/>
      <c r="F34" s="6"/>
      <c r="G34" s="6"/>
      <c r="H34" s="10"/>
      <c r="I34" s="10"/>
      <c r="J34" s="10"/>
      <c r="K34" s="1"/>
      <c r="L34" s="1"/>
      <c r="M34" s="1"/>
      <c r="N34" s="1"/>
      <c r="O34" s="1"/>
      <c r="P34" s="1"/>
      <c r="Q34" s="1"/>
      <c r="R34" s="1"/>
      <c r="S34" s="1"/>
      <c r="T34" s="5" t="s">
        <v>6</v>
      </c>
      <c r="U34" s="5"/>
      <c r="V34" s="5"/>
      <c r="W34" s="4">
        <f>W29-W33</f>
        <v>2.1637156190599107</v>
      </c>
      <c r="X34" s="3"/>
      <c r="Y34" s="4">
        <f>Y29-Y33</f>
        <v>2.2579935183221913</v>
      </c>
      <c r="Z34" s="3"/>
      <c r="AA34" s="3"/>
      <c r="AB34" s="1"/>
      <c r="AC34" s="1"/>
      <c r="AD34" s="1"/>
      <c r="AE34" s="13">
        <v>3.2</v>
      </c>
      <c r="AF34" s="1"/>
      <c r="AG34" s="1"/>
      <c r="AH34" s="1"/>
      <c r="AI34" s="1"/>
      <c r="AJ34" s="1"/>
      <c r="AK34" s="1"/>
      <c r="AL34" s="1"/>
    </row>
    <row r="35" spans="1:38" ht="15" customHeight="1" x14ac:dyDescent="0.25">
      <c r="A35" s="1"/>
      <c r="B35" s="1"/>
      <c r="C35" s="1"/>
      <c r="D35" s="6"/>
      <c r="E35" s="6"/>
      <c r="F35" s="6"/>
      <c r="G35" s="6"/>
      <c r="H35" s="10"/>
      <c r="I35" s="10"/>
      <c r="J35" s="10"/>
      <c r="K35" s="1"/>
      <c r="L35" s="1"/>
      <c r="M35" s="1"/>
      <c r="N35" s="1"/>
      <c r="O35" s="1"/>
      <c r="P35" s="1"/>
      <c r="Q35" s="1"/>
      <c r="R35" s="1"/>
      <c r="S35" s="1"/>
      <c r="T35" s="3"/>
      <c r="U35" s="3"/>
      <c r="V35" s="3"/>
      <c r="W35" s="3"/>
      <c r="X35" s="3"/>
      <c r="Y35" s="3"/>
      <c r="Z35" s="3"/>
      <c r="AA35" s="3"/>
      <c r="AB35" s="1"/>
      <c r="AC35" s="1"/>
      <c r="AD35" s="1"/>
      <c r="AE35" s="13"/>
      <c r="AF35" s="1"/>
      <c r="AG35" s="1"/>
      <c r="AH35" s="1"/>
      <c r="AI35" s="1"/>
      <c r="AJ35" s="1"/>
      <c r="AK35" s="1"/>
      <c r="AL35" s="1"/>
    </row>
    <row r="36" spans="1:38" ht="28.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3"/>
      <c r="AF36" s="1"/>
      <c r="AG36" s="1"/>
      <c r="AH36" s="1"/>
      <c r="AI36" s="1"/>
      <c r="AJ36" s="1"/>
      <c r="AK36" s="1"/>
      <c r="AL36" s="1"/>
    </row>
    <row r="37" spans="1:38" ht="28.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2"/>
      <c r="AF37" s="1"/>
      <c r="AG37" s="1"/>
      <c r="AH37" s="1"/>
      <c r="AI37" s="1"/>
      <c r="AJ37" s="1"/>
      <c r="AK37" s="1"/>
      <c r="AL37" s="1"/>
    </row>
    <row r="38" spans="1:38" ht="28.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2"/>
      <c r="AF38" s="1"/>
      <c r="AG38" s="1"/>
      <c r="AH38" s="1"/>
      <c r="AI38" s="1"/>
      <c r="AJ38" s="1"/>
      <c r="AK38" s="1"/>
      <c r="AL38" s="1"/>
    </row>
    <row r="39" spans="1:38" ht="28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2"/>
      <c r="AF39" s="1"/>
      <c r="AG39" s="1"/>
      <c r="AH39" s="1"/>
      <c r="AI39" s="1"/>
      <c r="AJ39" s="1"/>
      <c r="AK39" s="1"/>
      <c r="AL39" s="1"/>
    </row>
    <row r="40" spans="1:38" ht="28.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2"/>
      <c r="AF40" s="1"/>
      <c r="AG40" s="1"/>
      <c r="AH40" s="1"/>
      <c r="AI40" s="1"/>
      <c r="AJ40" s="1"/>
      <c r="AK40" s="1"/>
      <c r="AL40" s="1"/>
    </row>
    <row r="41" spans="1:38" ht="28.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2"/>
      <c r="AF41" s="1"/>
      <c r="AG41" s="1"/>
      <c r="AH41" s="1"/>
      <c r="AI41" s="1"/>
      <c r="AJ41" s="1"/>
      <c r="AK41" s="1"/>
      <c r="AL41" s="1"/>
    </row>
    <row r="42" spans="1:38" ht="28.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2"/>
      <c r="AF42" s="1"/>
      <c r="AG42" s="1"/>
      <c r="AH42" s="1"/>
      <c r="AI42" s="1"/>
      <c r="AJ42" s="1"/>
      <c r="AK42" s="1"/>
      <c r="AL42" s="1"/>
    </row>
    <row r="43" spans="1:38" ht="28.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2"/>
      <c r="AF43" s="1"/>
      <c r="AG43" s="1"/>
      <c r="AH43" s="1"/>
      <c r="AI43" s="1"/>
      <c r="AJ43" s="1"/>
      <c r="AK43" s="1"/>
      <c r="AL43" s="1"/>
    </row>
    <row r="44" spans="1:3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</sheetData>
  <sheetProtection algorithmName="SHA-512" hashValue="+7qJHeXB0xTTFc9s6R9RG1ccjdFAioDiJpoZPyV7B3TIfBvy8hhcLALZrSrPrw4brCvwU84qem5O/12oJgn0xg==" saltValue="eCNKz+VUldKrvCPY7r68gg==" spinCount="100000" sheet="1" objects="1" scenarios="1" selectLockedCells="1"/>
  <mergeCells count="35">
    <mergeCell ref="A4:A5"/>
    <mergeCell ref="B4:B6"/>
    <mergeCell ref="C24:D24"/>
    <mergeCell ref="C25:D25"/>
    <mergeCell ref="E24:G24"/>
    <mergeCell ref="E25:G25"/>
    <mergeCell ref="H24:I24"/>
    <mergeCell ref="H25:I25"/>
    <mergeCell ref="J24:K24"/>
    <mergeCell ref="L24:M24"/>
    <mergeCell ref="J25:K25"/>
    <mergeCell ref="L25:M25"/>
    <mergeCell ref="D29:G31"/>
    <mergeCell ref="D33:G35"/>
    <mergeCell ref="W28:X28"/>
    <mergeCell ref="A24:B24"/>
    <mergeCell ref="A25:B25"/>
    <mergeCell ref="W29:X29"/>
    <mergeCell ref="W30:X30"/>
    <mergeCell ref="W31:X31"/>
    <mergeCell ref="W32:X32"/>
    <mergeCell ref="T32:V32"/>
    <mergeCell ref="N24:O24"/>
    <mergeCell ref="N25:O25"/>
    <mergeCell ref="P24:Q24"/>
    <mergeCell ref="P25:Q25"/>
    <mergeCell ref="H29:J31"/>
    <mergeCell ref="H33:J35"/>
    <mergeCell ref="T33:V33"/>
    <mergeCell ref="T34:V34"/>
    <mergeCell ref="Y28:Z28"/>
    <mergeCell ref="Y29:Z29"/>
    <mergeCell ref="Y30:Z30"/>
    <mergeCell ref="Y31:Z31"/>
    <mergeCell ref="Y32:Z32"/>
  </mergeCells>
  <conditionalFormatting sqref="H29:J31">
    <cfRule type="containsText" dxfId="3" priority="4" operator="containsText" text="ok">
      <formula>NOT(ISERROR(SEARCH("ok",H29)))</formula>
    </cfRule>
    <cfRule type="containsText" dxfId="2" priority="3" operator="containsText" text="not">
      <formula>NOT(ISERROR(SEARCH("not",H29)))</formula>
    </cfRule>
  </conditionalFormatting>
  <conditionalFormatting sqref="H33:J35">
    <cfRule type="containsText" dxfId="1" priority="1" operator="containsText" text="not">
      <formula>NOT(ISERROR(SEARCH("not",H33)))</formula>
    </cfRule>
    <cfRule type="containsText" dxfId="0" priority="2" operator="containsText" text="ok">
      <formula>NOT(ISERROR(SEARCH("ok",H33)))</formula>
    </cfRule>
  </conditionalFormatting>
  <dataValidations count="1">
    <dataValidation type="list" allowBlank="1" showInputMessage="1" showErrorMessage="1" sqref="H25:I25">
      <formula1>$AE$25:$AE$34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2021-09-12T17:06:08Z</dcterms:modified>
</cp:coreProperties>
</file>