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 i="1" l="1"/>
  <c r="R28" i="1"/>
  <c r="R27" i="1"/>
  <c r="R26" i="1"/>
  <c r="R25" i="1"/>
  <c r="R24" i="1"/>
  <c r="R23" i="1"/>
  <c r="R22" i="1"/>
  <c r="R21" i="1"/>
  <c r="R20" i="1"/>
  <c r="Q29" i="1"/>
  <c r="Q28" i="1"/>
  <c r="Q27" i="1"/>
  <c r="Q26" i="1"/>
  <c r="Q25" i="1"/>
  <c r="Q24" i="1"/>
  <c r="Q23" i="1"/>
  <c r="Q22" i="1"/>
  <c r="Q21" i="1"/>
  <c r="Q20" i="1"/>
  <c r="P29" i="1"/>
  <c r="P28" i="1"/>
  <c r="P27" i="1"/>
  <c r="P26" i="1"/>
  <c r="P25" i="1"/>
  <c r="P24" i="1"/>
  <c r="P23" i="1"/>
  <c r="P22" i="1"/>
  <c r="P21" i="1"/>
  <c r="P20" i="1"/>
  <c r="O29" i="1"/>
  <c r="O28" i="1"/>
  <c r="O27" i="1"/>
  <c r="O26" i="1"/>
  <c r="O25" i="1"/>
  <c r="O24" i="1"/>
  <c r="O23" i="1"/>
  <c r="O22" i="1"/>
  <c r="O21" i="1"/>
  <c r="O20" i="1"/>
  <c r="G29" i="1" l="1"/>
  <c r="G28" i="1"/>
  <c r="G27" i="1"/>
  <c r="G26" i="1"/>
  <c r="G25" i="1"/>
  <c r="G24" i="1"/>
  <c r="G23" i="1"/>
  <c r="G22" i="1"/>
  <c r="G21" i="1"/>
  <c r="G20" i="1"/>
  <c r="F29" i="1"/>
  <c r="F28" i="1"/>
  <c r="F27" i="1"/>
  <c r="F26" i="1"/>
  <c r="F25" i="1"/>
  <c r="F24" i="1"/>
  <c r="F23" i="1"/>
  <c r="F22" i="1"/>
  <c r="F21" i="1"/>
  <c r="F20" i="1"/>
  <c r="D20" i="1" l="1"/>
  <c r="E20" i="1" l="1"/>
  <c r="I20" i="1" s="1"/>
  <c r="H20" i="1"/>
  <c r="K29" i="1"/>
  <c r="K28" i="1"/>
  <c r="K27" i="1"/>
  <c r="K26" i="1"/>
  <c r="K25" i="1"/>
  <c r="K24" i="1"/>
  <c r="K23" i="1"/>
  <c r="K22" i="1"/>
  <c r="K21" i="1"/>
  <c r="J29" i="1"/>
  <c r="J28" i="1"/>
  <c r="J27" i="1"/>
  <c r="J26" i="1"/>
  <c r="J25" i="1"/>
  <c r="J24" i="1"/>
  <c r="J23" i="1"/>
  <c r="J22" i="1"/>
  <c r="J21" i="1"/>
  <c r="K20" i="1"/>
  <c r="J20" i="1"/>
  <c r="E21" i="1" l="1"/>
  <c r="L20" i="1"/>
  <c r="M20" i="1"/>
  <c r="D21" i="1"/>
  <c r="I21" i="1" l="1"/>
  <c r="M21" i="1" s="1"/>
  <c r="E22" i="1"/>
  <c r="H21" i="1"/>
  <c r="L21" i="1" s="1"/>
  <c r="D22" i="1"/>
  <c r="I22" i="1" l="1"/>
  <c r="M22" i="1" s="1"/>
  <c r="E23" i="1"/>
  <c r="H22" i="1"/>
  <c r="L22" i="1" s="1"/>
  <c r="D23" i="1"/>
  <c r="I23" i="1" l="1"/>
  <c r="M23" i="1" s="1"/>
  <c r="E24" i="1"/>
  <c r="H23" i="1"/>
  <c r="L23" i="1" s="1"/>
  <c r="D24" i="1"/>
  <c r="I24" i="1" l="1"/>
  <c r="M24" i="1" s="1"/>
  <c r="E25" i="1"/>
  <c r="H24" i="1"/>
  <c r="L24" i="1" s="1"/>
  <c r="D25" i="1"/>
  <c r="I25" i="1" l="1"/>
  <c r="M25" i="1" s="1"/>
  <c r="E26" i="1"/>
  <c r="H25" i="1"/>
  <c r="L25" i="1" s="1"/>
  <c r="D26" i="1"/>
  <c r="E27" i="1" l="1"/>
  <c r="I26" i="1"/>
  <c r="M26" i="1" s="1"/>
  <c r="H26" i="1"/>
  <c r="D27" i="1"/>
  <c r="I27" i="1" l="1"/>
  <c r="E28" i="1"/>
  <c r="H27" i="1"/>
  <c r="D28" i="1"/>
  <c r="I28" i="1" l="1"/>
  <c r="M28" i="1" s="1"/>
  <c r="E29" i="1"/>
  <c r="I29" i="1" s="1"/>
  <c r="M29" i="1" s="1"/>
  <c r="D29" i="1"/>
  <c r="H29" i="1" s="1"/>
  <c r="L29" i="1" s="1"/>
  <c r="H28" i="1"/>
  <c r="L28" i="1" s="1"/>
</calcChain>
</file>

<file path=xl/sharedStrings.xml><?xml version="1.0" encoding="utf-8"?>
<sst xmlns="http://schemas.openxmlformats.org/spreadsheetml/2006/main" count="36" uniqueCount="34">
  <si>
    <t>story</t>
  </si>
  <si>
    <t>Mass-X</t>
  </si>
  <si>
    <t>Mass-Y</t>
  </si>
  <si>
    <r>
      <rPr>
        <b/>
        <sz val="16"/>
        <color theme="1"/>
        <rFont val="Calibri"/>
        <family val="2"/>
      </rPr>
      <t>∑</t>
    </r>
    <r>
      <rPr>
        <b/>
        <sz val="14"/>
        <color theme="1"/>
        <rFont val="Calibri"/>
        <family val="2"/>
      </rPr>
      <t>Vx</t>
    </r>
  </si>
  <si>
    <r>
      <rPr>
        <b/>
        <sz val="16"/>
        <color theme="1"/>
        <rFont val="Calibri"/>
        <family val="2"/>
      </rPr>
      <t>∑</t>
    </r>
    <r>
      <rPr>
        <b/>
        <sz val="14"/>
        <color theme="1"/>
        <rFont val="Calibri"/>
        <family val="2"/>
      </rPr>
      <t>mass-y</t>
    </r>
  </si>
  <si>
    <r>
      <rPr>
        <b/>
        <sz val="16"/>
        <color theme="1"/>
        <rFont val="Calibri"/>
        <family val="2"/>
      </rPr>
      <t>∑</t>
    </r>
    <r>
      <rPr>
        <b/>
        <sz val="14"/>
        <color theme="1"/>
        <rFont val="Calibri"/>
        <family val="2"/>
      </rPr>
      <t>mass-X</t>
    </r>
  </si>
  <si>
    <r>
      <rPr>
        <b/>
        <sz val="16"/>
        <color theme="1"/>
        <rFont val="Calibri"/>
        <family val="2"/>
      </rPr>
      <t>∑</t>
    </r>
    <r>
      <rPr>
        <b/>
        <sz val="14"/>
        <color theme="1"/>
        <rFont val="Calibri"/>
        <family val="2"/>
      </rPr>
      <t>Vy</t>
    </r>
  </si>
  <si>
    <t>Fp-x</t>
  </si>
  <si>
    <t>Fp-y</t>
  </si>
  <si>
    <t>Vx</t>
  </si>
  <si>
    <t>Vy</t>
  </si>
  <si>
    <t>Ɣx</t>
  </si>
  <si>
    <t>Ɣy</t>
  </si>
  <si>
    <t>sirsaze.ir</t>
  </si>
  <si>
    <t>نکته:        همان ارقام ستون vx ازسربرگ story forces در ایتبس است.درواقع ارقامvxبه صورت تجمیعی توسط ایتبس گزارش داده میشد.</t>
  </si>
  <si>
    <t>پسوورد جهت بازکردن سلول ها                    میباشد</t>
  </si>
  <si>
    <t>A</t>
  </si>
  <si>
    <t>I</t>
  </si>
  <si>
    <t>X</t>
  </si>
  <si>
    <t>Y</t>
  </si>
  <si>
    <r>
      <t xml:space="preserve">فقط سلول های </t>
    </r>
    <r>
      <rPr>
        <b/>
        <sz val="24"/>
        <color rgb="FF0070C0"/>
        <rFont val="B Titr"/>
        <charset val="178"/>
      </rPr>
      <t>آبی</t>
    </r>
    <r>
      <rPr>
        <b/>
        <sz val="24"/>
        <color theme="1"/>
        <rFont val="B Titr"/>
        <charset val="178"/>
      </rPr>
      <t xml:space="preserve"> رنگ مقدار دهی شوند.سلول های </t>
    </r>
    <r>
      <rPr>
        <b/>
        <sz val="24"/>
        <color rgb="FF00B050"/>
        <rFont val="B Titr"/>
        <charset val="178"/>
      </rPr>
      <t>سبز</t>
    </r>
    <r>
      <rPr>
        <b/>
        <sz val="24"/>
        <color theme="1"/>
        <rFont val="B Titr"/>
        <charset val="178"/>
      </rPr>
      <t xml:space="preserve"> رنگ ارقام مورد نیاز میباشد.</t>
    </r>
  </si>
  <si>
    <t>VX</t>
  </si>
  <si>
    <t>VY</t>
  </si>
  <si>
    <t>Pent</t>
  </si>
  <si>
    <t>Roof</t>
  </si>
  <si>
    <t>Story5</t>
  </si>
  <si>
    <t>Story4</t>
  </si>
  <si>
    <t>Story3</t>
  </si>
  <si>
    <t>Story2</t>
  </si>
  <si>
    <t>Story1</t>
  </si>
  <si>
    <t>Story0.0</t>
  </si>
  <si>
    <t>Story-1</t>
  </si>
  <si>
    <t>Story-2</t>
  </si>
  <si>
    <r>
      <t xml:space="preserve">مطابق بند 3-8-3 از آیین نامه 2800 سقف های دال چون تحت اثر بارهای ثقلی قراردارند در هنگام وقوع زلزله نیروهای  جانبی نیز به آن ها وارد میشود که این امر باعث  افزایش تنش ها و تلاش های داخلی در دال میشود.نکته ی بسیار مهم این است که اعمال نیروی Fpبرای سیستم هایی که تیرهای خمشی کمتری دارد مانند دال های تخت بسیار اهمیت دارد.روش اعمال به این شکل است که مطابق فایل اکسل زیرضریبی به نام ضریب Ɣ(لاندا)را محاسبه کرده و با ضرب این پارامتر(لاندا)در حالات بار زلزله این بند از ایین نامه 2800 اعمال خواهد گردید.
                                                              </t>
    </r>
    <r>
      <rPr>
        <b/>
        <sz val="36"/>
        <color theme="1"/>
        <rFont val="Rousseau"/>
        <family val="4"/>
      </rPr>
      <t>sirsaze.ir
کلیه واحد ها به kg-cmبرداشت شود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</si>
</sst>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4"/>
      <color theme="1"/>
      <name val="Calibri"/>
      <family val="2"/>
      <scheme val="minor"/>
    </font>
    <font>
      <b/>
      <sz val="16"/>
      <color theme="1"/>
      <name val="Calibri"/>
      <family val="2"/>
      <scheme val="minor"/>
    </font>
    <font>
      <b/>
      <sz val="16"/>
      <color theme="1"/>
      <name val="B Nazanin"/>
      <charset val="178"/>
    </font>
    <font>
      <b/>
      <sz val="16"/>
      <color theme="1"/>
      <name val="Calibri"/>
      <family val="2"/>
    </font>
    <font>
      <b/>
      <sz val="14"/>
      <color theme="1"/>
      <name val="Calibri"/>
      <family val="2"/>
    </font>
    <font>
      <b/>
      <sz val="20"/>
      <color theme="1"/>
      <name val="Calibri"/>
      <family val="2"/>
      <scheme val="minor"/>
    </font>
    <font>
      <b/>
      <sz val="36"/>
      <color theme="1"/>
      <name val="Calibri"/>
      <family val="2"/>
      <scheme val="minor"/>
    </font>
    <font>
      <b/>
      <sz val="20"/>
      <color theme="1"/>
      <name val="B Titr"/>
      <charset val="178"/>
    </font>
    <font>
      <b/>
      <sz val="24"/>
      <color theme="1"/>
      <name val="B Titr"/>
      <charset val="178"/>
    </font>
    <font>
      <b/>
      <sz val="24"/>
      <color rgb="FF0070C0"/>
      <name val="B Titr"/>
      <charset val="178"/>
    </font>
    <font>
      <b/>
      <sz val="36"/>
      <color theme="1"/>
      <name val="Rousseau"/>
      <family val="4"/>
    </font>
    <font>
      <b/>
      <sz val="48"/>
      <color theme="1"/>
      <name val="Rousseau"/>
      <family val="4"/>
    </font>
    <font>
      <b/>
      <sz val="14"/>
      <color theme="1"/>
      <name val="B Nazanin"/>
      <charset val="178"/>
    </font>
    <font>
      <b/>
      <sz val="24"/>
      <color rgb="FF00B050"/>
      <name val="B Titr"/>
      <charset val="178"/>
    </font>
    <font>
      <b/>
      <sz val="18"/>
      <color theme="1"/>
      <name val="Calibri"/>
      <family val="2"/>
      <scheme val="minor"/>
    </font>
    <font>
      <b/>
      <sz val="26"/>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4" tint="0.39997558519241921"/>
        <bgColor indexed="64"/>
      </patternFill>
    </fill>
  </fills>
  <borders count="2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54">
    <xf numFmtId="0" fontId="0" fillId="0" borderId="0" xfId="0"/>
    <xf numFmtId="0" fontId="2" fillId="0" borderId="0" xfId="0" applyFont="1" applyAlignment="1" applyProtection="1">
      <alignment horizontal="center" vertical="center"/>
    </xf>
    <xf numFmtId="0" fontId="1" fillId="0" borderId="0" xfId="0" applyFont="1" applyAlignment="1" applyProtection="1">
      <alignment horizontal="center" vertical="center"/>
    </xf>
    <xf numFmtId="0" fontId="1" fillId="0" borderId="9"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4" borderId="9" xfId="0" applyNumberFormat="1"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1" fillId="3" borderId="9" xfId="0" applyFont="1" applyFill="1" applyBorder="1" applyAlignment="1" applyProtection="1">
      <alignment horizontal="center" vertical="center"/>
      <protection locked="0"/>
    </xf>
    <xf numFmtId="0" fontId="16" fillId="0" borderId="0" xfId="0" applyFont="1" applyAlignment="1" applyProtection="1">
      <alignment horizontal="center"/>
    </xf>
    <xf numFmtId="2" fontId="1" fillId="0" borderId="0" xfId="0" applyNumberFormat="1" applyFont="1" applyAlignment="1" applyProtection="1">
      <alignment horizontal="center" vertical="center"/>
    </xf>
    <xf numFmtId="0" fontId="16" fillId="0" borderId="20" xfId="0" applyFont="1" applyBorder="1" applyAlignment="1" applyProtection="1">
      <alignment horizontal="center" vertical="center"/>
    </xf>
    <xf numFmtId="0" fontId="15" fillId="3" borderId="21" xfId="0" applyFont="1" applyFill="1" applyBorder="1" applyAlignment="1" applyProtection="1">
      <alignment horizontal="center" vertical="center"/>
      <protection locked="0"/>
    </xf>
    <xf numFmtId="0" fontId="16" fillId="0" borderId="22" xfId="0" applyFont="1" applyBorder="1" applyAlignment="1" applyProtection="1">
      <alignment horizontal="center" vertical="center"/>
    </xf>
    <xf numFmtId="0" fontId="15" fillId="3" borderId="23" xfId="0" applyFont="1" applyFill="1" applyBorder="1" applyAlignment="1" applyProtection="1">
      <alignment horizontal="center" vertical="center"/>
      <protection locked="0"/>
    </xf>
    <xf numFmtId="2" fontId="1" fillId="3" borderId="9" xfId="0" applyNumberFormat="1" applyFont="1" applyFill="1" applyBorder="1" applyAlignment="1" applyProtection="1">
      <alignment horizontal="center" vertical="center"/>
      <protection locked="0"/>
    </xf>
    <xf numFmtId="0" fontId="2" fillId="0" borderId="9" xfId="0" applyFont="1" applyBorder="1" applyAlignment="1" applyProtection="1">
      <alignment horizontal="center" vertical="center"/>
    </xf>
    <xf numFmtId="0" fontId="1" fillId="5" borderId="9"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2" fillId="6" borderId="9"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3" fillId="0" borderId="1" xfId="0" applyFont="1" applyBorder="1" applyAlignment="1" applyProtection="1">
      <alignment horizontal="right" vertical="top" wrapText="1"/>
    </xf>
    <xf numFmtId="0" fontId="3" fillId="0" borderId="2" xfId="0" applyFont="1" applyBorder="1" applyAlignment="1" applyProtection="1">
      <alignment horizontal="right" vertical="top" wrapText="1"/>
    </xf>
    <xf numFmtId="0" fontId="3" fillId="0" borderId="3" xfId="0" applyFont="1" applyBorder="1" applyAlignment="1" applyProtection="1">
      <alignment horizontal="right" vertical="top" wrapText="1"/>
    </xf>
    <xf numFmtId="0" fontId="3" fillId="0" borderId="4" xfId="0" applyFont="1" applyBorder="1" applyAlignment="1" applyProtection="1">
      <alignment horizontal="right" vertical="top" wrapText="1"/>
    </xf>
    <xf numFmtId="0" fontId="3" fillId="0" borderId="0" xfId="0" applyFont="1" applyBorder="1" applyAlignment="1" applyProtection="1">
      <alignment horizontal="right" vertical="top" wrapText="1"/>
    </xf>
    <xf numFmtId="0" fontId="3" fillId="0" borderId="5" xfId="0" applyFont="1" applyBorder="1" applyAlignment="1" applyProtection="1">
      <alignment horizontal="right" vertical="top" wrapText="1"/>
    </xf>
    <xf numFmtId="0" fontId="3" fillId="0" borderId="6" xfId="0" applyFont="1" applyBorder="1" applyAlignment="1" applyProtection="1">
      <alignment horizontal="right" vertical="top" wrapText="1"/>
    </xf>
    <xf numFmtId="0" fontId="3" fillId="0" borderId="7" xfId="0" applyFont="1" applyBorder="1" applyAlignment="1" applyProtection="1">
      <alignment horizontal="right" vertical="top" wrapText="1"/>
    </xf>
    <xf numFmtId="0" fontId="3" fillId="0" borderId="8" xfId="0" applyFont="1" applyBorder="1" applyAlignment="1" applyProtection="1">
      <alignment horizontal="right" vertical="top" wrapText="1"/>
    </xf>
    <xf numFmtId="0" fontId="12" fillId="0" borderId="0" xfId="0" applyFont="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8"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30479</xdr:colOff>
      <xdr:row>0</xdr:row>
      <xdr:rowOff>22860</xdr:rowOff>
    </xdr:from>
    <xdr:to>
      <xdr:col>8</xdr:col>
      <xdr:colOff>325521</xdr:colOff>
      <xdr:row>12</xdr:row>
      <xdr:rowOff>182880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30479" y="22860"/>
          <a:ext cx="7421079" cy="3352399"/>
        </a:xfrm>
        <a:prstGeom prst="rect">
          <a:avLst/>
        </a:prstGeom>
      </xdr:spPr>
    </xdr:pic>
    <xdr:clientData/>
  </xdr:twoCellAnchor>
  <xdr:twoCellAnchor editAs="oneCell">
    <xdr:from>
      <xdr:col>11</xdr:col>
      <xdr:colOff>574652</xdr:colOff>
      <xdr:row>15</xdr:row>
      <xdr:rowOff>35236</xdr:rowOff>
    </xdr:from>
    <xdr:to>
      <xdr:col>12</xdr:col>
      <xdr:colOff>163116</xdr:colOff>
      <xdr:row>15</xdr:row>
      <xdr:rowOff>361808</xdr:rowOff>
    </xdr:to>
    <xdr:pic>
      <xdr:nvPicPr>
        <xdr:cNvPr id="3" name="Picture 2"/>
        <xdr:cNvPicPr>
          <a:picLocks noChangeAspect="1"/>
        </xdr:cNvPicPr>
      </xdr:nvPicPr>
      <xdr:blipFill>
        <a:blip xmlns:r="http://schemas.openxmlformats.org/officeDocument/2006/relationships" r:embed="rId2"/>
        <a:stretch>
          <a:fillRect/>
        </a:stretch>
      </xdr:blipFill>
      <xdr:spPr>
        <a:xfrm>
          <a:off x="9389789" y="4045762"/>
          <a:ext cx="350464" cy="326572"/>
        </a:xfrm>
        <a:prstGeom prst="rect">
          <a:avLst/>
        </a:prstGeom>
      </xdr:spPr>
    </xdr:pic>
    <xdr:clientData/>
  </xdr:twoCellAnchor>
  <xdr:twoCellAnchor editAs="oneCell">
    <xdr:from>
      <xdr:col>6</xdr:col>
      <xdr:colOff>43115</xdr:colOff>
      <xdr:row>33</xdr:row>
      <xdr:rowOff>16043</xdr:rowOff>
    </xdr:from>
    <xdr:to>
      <xdr:col>6</xdr:col>
      <xdr:colOff>728157</xdr:colOff>
      <xdr:row>33</xdr:row>
      <xdr:rowOff>273186</xdr:rowOff>
    </xdr:to>
    <xdr:pic>
      <xdr:nvPicPr>
        <xdr:cNvPr id="5" name="Picture 4"/>
        <xdr:cNvPicPr>
          <a:picLocks noChangeAspect="1"/>
        </xdr:cNvPicPr>
      </xdr:nvPicPr>
      <xdr:blipFill>
        <a:blip xmlns:r="http://schemas.openxmlformats.org/officeDocument/2006/relationships" r:embed="rId3"/>
        <a:stretch>
          <a:fillRect/>
        </a:stretch>
      </xdr:blipFill>
      <xdr:spPr>
        <a:xfrm>
          <a:off x="5018674" y="9490911"/>
          <a:ext cx="685042" cy="257143"/>
        </a:xfrm>
        <a:prstGeom prst="rect">
          <a:avLst/>
        </a:prstGeom>
      </xdr:spPr>
    </xdr:pic>
    <xdr:clientData/>
  </xdr:twoCellAnchor>
  <xdr:twoCellAnchor editAs="oneCell">
    <xdr:from>
      <xdr:col>14</xdr:col>
      <xdr:colOff>104273</xdr:colOff>
      <xdr:row>17</xdr:row>
      <xdr:rowOff>112294</xdr:rowOff>
    </xdr:from>
    <xdr:to>
      <xdr:col>14</xdr:col>
      <xdr:colOff>1034715</xdr:colOff>
      <xdr:row>17</xdr:row>
      <xdr:rowOff>561473</xdr:rowOff>
    </xdr:to>
    <xdr:pic>
      <xdr:nvPicPr>
        <xdr:cNvPr id="4" name="Picture 3"/>
        <xdr:cNvPicPr>
          <a:picLocks noChangeAspect="1"/>
        </xdr:cNvPicPr>
      </xdr:nvPicPr>
      <xdr:blipFill>
        <a:blip xmlns:r="http://schemas.openxmlformats.org/officeDocument/2006/relationships" r:embed="rId4"/>
        <a:stretch>
          <a:fillRect/>
        </a:stretch>
      </xdr:blipFill>
      <xdr:spPr>
        <a:xfrm>
          <a:off x="11036968" y="5061283"/>
          <a:ext cx="930442" cy="449179"/>
        </a:xfrm>
        <a:prstGeom prst="rect">
          <a:avLst/>
        </a:prstGeom>
      </xdr:spPr>
    </xdr:pic>
    <xdr:clientData/>
  </xdr:twoCellAnchor>
  <xdr:twoCellAnchor editAs="oneCell">
    <xdr:from>
      <xdr:col>15</xdr:col>
      <xdr:colOff>90737</xdr:colOff>
      <xdr:row>17</xdr:row>
      <xdr:rowOff>62665</xdr:rowOff>
    </xdr:from>
    <xdr:to>
      <xdr:col>15</xdr:col>
      <xdr:colOff>940969</xdr:colOff>
      <xdr:row>17</xdr:row>
      <xdr:rowOff>462214</xdr:rowOff>
    </xdr:to>
    <xdr:pic>
      <xdr:nvPicPr>
        <xdr:cNvPr id="6" name="Picture 5"/>
        <xdr:cNvPicPr>
          <a:picLocks noChangeAspect="1"/>
        </xdr:cNvPicPr>
      </xdr:nvPicPr>
      <xdr:blipFill>
        <a:blip xmlns:r="http://schemas.openxmlformats.org/officeDocument/2006/relationships" r:embed="rId5"/>
        <a:stretch>
          <a:fillRect/>
        </a:stretch>
      </xdr:blipFill>
      <xdr:spPr>
        <a:xfrm>
          <a:off x="12698829" y="4937961"/>
          <a:ext cx="850232" cy="399549"/>
        </a:xfrm>
        <a:prstGeom prst="rect">
          <a:avLst/>
        </a:prstGeom>
      </xdr:spPr>
    </xdr:pic>
    <xdr:clientData/>
  </xdr:twoCellAnchor>
  <xdr:oneCellAnchor>
    <xdr:from>
      <xdr:col>16</xdr:col>
      <xdr:colOff>96251</xdr:colOff>
      <xdr:row>17</xdr:row>
      <xdr:rowOff>96252</xdr:rowOff>
    </xdr:from>
    <xdr:ext cx="850233" cy="449179"/>
    <xdr:pic>
      <xdr:nvPicPr>
        <xdr:cNvPr id="8" name="Picture 7"/>
        <xdr:cNvPicPr>
          <a:picLocks noChangeAspect="1"/>
        </xdr:cNvPicPr>
      </xdr:nvPicPr>
      <xdr:blipFill>
        <a:blip xmlns:r="http://schemas.openxmlformats.org/officeDocument/2006/relationships" r:embed="rId4"/>
        <a:stretch>
          <a:fillRect/>
        </a:stretch>
      </xdr:blipFill>
      <xdr:spPr>
        <a:xfrm>
          <a:off x="12889830" y="5045241"/>
          <a:ext cx="850233" cy="449179"/>
        </a:xfrm>
        <a:prstGeom prst="rect">
          <a:avLst/>
        </a:prstGeom>
      </xdr:spPr>
    </xdr:pic>
    <xdr:clientData/>
  </xdr:oneCellAnchor>
  <xdr:oneCellAnchor>
    <xdr:from>
      <xdr:col>17</xdr:col>
      <xdr:colOff>96252</xdr:colOff>
      <xdr:row>17</xdr:row>
      <xdr:rowOff>56148</xdr:rowOff>
    </xdr:from>
    <xdr:ext cx="850232" cy="481263"/>
    <xdr:pic>
      <xdr:nvPicPr>
        <xdr:cNvPr id="9" name="Picture 8"/>
        <xdr:cNvPicPr>
          <a:picLocks noChangeAspect="1"/>
        </xdr:cNvPicPr>
      </xdr:nvPicPr>
      <xdr:blipFill>
        <a:blip xmlns:r="http://schemas.openxmlformats.org/officeDocument/2006/relationships" r:embed="rId5"/>
        <a:stretch>
          <a:fillRect/>
        </a:stretch>
      </xdr:blipFill>
      <xdr:spPr>
        <a:xfrm>
          <a:off x="15056852" y="5059948"/>
          <a:ext cx="850232" cy="4812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topLeftCell="A9" zoomScale="76" zoomScaleNormal="76" workbookViewId="0">
      <selection activeCell="V34" sqref="V34"/>
    </sheetView>
  </sheetViews>
  <sheetFormatPr defaultColWidth="8.85546875" defaultRowHeight="21" x14ac:dyDescent="0.25"/>
  <cols>
    <col min="1" max="1" width="9.42578125" style="1" customWidth="1"/>
    <col min="2" max="3" width="12.5703125" style="1" bestFit="1" customWidth="1"/>
    <col min="4" max="7" width="13.28515625" style="1" bestFit="1" customWidth="1"/>
    <col min="8" max="8" width="16.140625" style="1" bestFit="1" customWidth="1"/>
    <col min="9" max="9" width="15.7109375" style="1" bestFit="1" customWidth="1"/>
    <col min="10" max="11" width="13.85546875" style="1" bestFit="1" customWidth="1"/>
    <col min="12" max="13" width="11.140625" style="1" customWidth="1"/>
    <col min="14" max="14" width="3.42578125" style="1" customWidth="1"/>
    <col min="15" max="15" width="15.85546875" style="1" customWidth="1"/>
    <col min="16" max="16" width="16.42578125" style="1" customWidth="1"/>
    <col min="17" max="18" width="14.28515625" style="1" customWidth="1"/>
    <col min="19" max="19" width="6.28515625" style="1" customWidth="1"/>
    <col min="20" max="21" width="8.85546875" style="1"/>
    <col min="22" max="23" width="16.5703125" style="1" customWidth="1"/>
    <col min="24" max="16384" width="8.85546875" style="1"/>
  </cols>
  <sheetData>
    <row r="1" spans="1:19" ht="21.6" customHeight="1" thickTop="1" x14ac:dyDescent="0.25">
      <c r="A1" s="23"/>
      <c r="B1" s="24"/>
      <c r="C1" s="24"/>
      <c r="D1" s="24"/>
      <c r="E1" s="24"/>
      <c r="F1" s="24"/>
      <c r="G1" s="24"/>
      <c r="H1" s="24"/>
      <c r="I1" s="25"/>
      <c r="J1" s="32" t="s">
        <v>33</v>
      </c>
      <c r="K1" s="33"/>
      <c r="L1" s="33"/>
      <c r="M1" s="33"/>
      <c r="N1" s="33"/>
      <c r="O1" s="33"/>
      <c r="P1" s="33"/>
      <c r="Q1" s="33"/>
      <c r="R1" s="33"/>
      <c r="S1" s="34"/>
    </row>
    <row r="2" spans="1:19" ht="21" customHeight="1" x14ac:dyDescent="0.25">
      <c r="A2" s="26"/>
      <c r="B2" s="27"/>
      <c r="C2" s="27"/>
      <c r="D2" s="27"/>
      <c r="E2" s="27"/>
      <c r="F2" s="27"/>
      <c r="G2" s="27"/>
      <c r="H2" s="27"/>
      <c r="I2" s="28"/>
      <c r="J2" s="35"/>
      <c r="K2" s="36"/>
      <c r="L2" s="36"/>
      <c r="M2" s="36"/>
      <c r="N2" s="36"/>
      <c r="O2" s="36"/>
      <c r="P2" s="36"/>
      <c r="Q2" s="36"/>
      <c r="R2" s="36"/>
      <c r="S2" s="37"/>
    </row>
    <row r="3" spans="1:19" ht="21" customHeight="1" x14ac:dyDescent="0.25">
      <c r="A3" s="26"/>
      <c r="B3" s="27"/>
      <c r="C3" s="27"/>
      <c r="D3" s="27"/>
      <c r="E3" s="27"/>
      <c r="F3" s="27"/>
      <c r="G3" s="27"/>
      <c r="H3" s="27"/>
      <c r="I3" s="28"/>
      <c r="J3" s="35"/>
      <c r="K3" s="36"/>
      <c r="L3" s="36"/>
      <c r="M3" s="36"/>
      <c r="N3" s="36"/>
      <c r="O3" s="36"/>
      <c r="P3" s="36"/>
      <c r="Q3" s="36"/>
      <c r="R3" s="36"/>
      <c r="S3" s="37"/>
    </row>
    <row r="4" spans="1:19" ht="21" customHeight="1" x14ac:dyDescent="0.25">
      <c r="A4" s="26"/>
      <c r="B4" s="27"/>
      <c r="C4" s="27"/>
      <c r="D4" s="27"/>
      <c r="E4" s="27"/>
      <c r="F4" s="27"/>
      <c r="G4" s="27"/>
      <c r="H4" s="27"/>
      <c r="I4" s="28"/>
      <c r="J4" s="35"/>
      <c r="K4" s="36"/>
      <c r="L4" s="36"/>
      <c r="M4" s="36"/>
      <c r="N4" s="36"/>
      <c r="O4" s="36"/>
      <c r="P4" s="36"/>
      <c r="Q4" s="36"/>
      <c r="R4" s="36"/>
      <c r="S4" s="37"/>
    </row>
    <row r="5" spans="1:19" ht="21" customHeight="1" x14ac:dyDescent="0.25">
      <c r="A5" s="26"/>
      <c r="B5" s="27"/>
      <c r="C5" s="27"/>
      <c r="D5" s="27"/>
      <c r="E5" s="27"/>
      <c r="F5" s="27"/>
      <c r="G5" s="27"/>
      <c r="H5" s="27"/>
      <c r="I5" s="28"/>
      <c r="J5" s="35"/>
      <c r="K5" s="36"/>
      <c r="L5" s="36"/>
      <c r="M5" s="36"/>
      <c r="N5" s="36"/>
      <c r="O5" s="36"/>
      <c r="P5" s="36"/>
      <c r="Q5" s="36"/>
      <c r="R5" s="36"/>
      <c r="S5" s="37"/>
    </row>
    <row r="6" spans="1:19" ht="21" customHeight="1" x14ac:dyDescent="0.25">
      <c r="A6" s="26"/>
      <c r="B6" s="27"/>
      <c r="C6" s="27"/>
      <c r="D6" s="27"/>
      <c r="E6" s="27"/>
      <c r="F6" s="27"/>
      <c r="G6" s="27"/>
      <c r="H6" s="27"/>
      <c r="I6" s="28"/>
      <c r="J6" s="35"/>
      <c r="K6" s="36"/>
      <c r="L6" s="36"/>
      <c r="M6" s="36"/>
      <c r="N6" s="36"/>
      <c r="O6" s="36"/>
      <c r="P6" s="36"/>
      <c r="Q6" s="36"/>
      <c r="R6" s="36"/>
      <c r="S6" s="37"/>
    </row>
    <row r="7" spans="1:19" ht="21" customHeight="1" x14ac:dyDescent="0.25">
      <c r="A7" s="26"/>
      <c r="B7" s="27"/>
      <c r="C7" s="27"/>
      <c r="D7" s="27"/>
      <c r="E7" s="27"/>
      <c r="F7" s="27"/>
      <c r="G7" s="27"/>
      <c r="H7" s="27"/>
      <c r="I7" s="28"/>
      <c r="J7" s="35"/>
      <c r="K7" s="36"/>
      <c r="L7" s="36"/>
      <c r="M7" s="36"/>
      <c r="N7" s="36"/>
      <c r="O7" s="36"/>
      <c r="P7" s="36"/>
      <c r="Q7" s="36"/>
      <c r="R7" s="36"/>
      <c r="S7" s="37"/>
    </row>
    <row r="8" spans="1:19" ht="21" customHeight="1" x14ac:dyDescent="0.25">
      <c r="A8" s="26"/>
      <c r="B8" s="27"/>
      <c r="C8" s="27"/>
      <c r="D8" s="27"/>
      <c r="E8" s="27"/>
      <c r="F8" s="27"/>
      <c r="G8" s="27"/>
      <c r="H8" s="27"/>
      <c r="I8" s="28"/>
      <c r="J8" s="35"/>
      <c r="K8" s="36"/>
      <c r="L8" s="36"/>
      <c r="M8" s="36"/>
      <c r="N8" s="36"/>
      <c r="O8" s="36"/>
      <c r="P8" s="36"/>
      <c r="Q8" s="36"/>
      <c r="R8" s="36"/>
      <c r="S8" s="37"/>
    </row>
    <row r="9" spans="1:19" ht="21" customHeight="1" x14ac:dyDescent="0.25">
      <c r="A9" s="26"/>
      <c r="B9" s="27"/>
      <c r="C9" s="27"/>
      <c r="D9" s="27"/>
      <c r="E9" s="27"/>
      <c r="F9" s="27"/>
      <c r="G9" s="27"/>
      <c r="H9" s="27"/>
      <c r="I9" s="28"/>
      <c r="J9" s="35"/>
      <c r="K9" s="36"/>
      <c r="L9" s="36"/>
      <c r="M9" s="36"/>
      <c r="N9" s="36"/>
      <c r="O9" s="36"/>
      <c r="P9" s="36"/>
      <c r="Q9" s="36"/>
      <c r="R9" s="36"/>
      <c r="S9" s="37"/>
    </row>
    <row r="10" spans="1:19" ht="21" customHeight="1" x14ac:dyDescent="0.25">
      <c r="A10" s="26"/>
      <c r="B10" s="27"/>
      <c r="C10" s="27"/>
      <c r="D10" s="27"/>
      <c r="E10" s="27"/>
      <c r="F10" s="27"/>
      <c r="G10" s="27"/>
      <c r="H10" s="27"/>
      <c r="I10" s="28"/>
      <c r="J10" s="35"/>
      <c r="K10" s="36"/>
      <c r="L10" s="36"/>
      <c r="M10" s="36"/>
      <c r="N10" s="36"/>
      <c r="O10" s="36"/>
      <c r="P10" s="36"/>
      <c r="Q10" s="36"/>
      <c r="R10" s="36"/>
      <c r="S10" s="37"/>
    </row>
    <row r="11" spans="1:19" ht="21" customHeight="1" x14ac:dyDescent="0.25">
      <c r="A11" s="26"/>
      <c r="B11" s="27"/>
      <c r="C11" s="27"/>
      <c r="D11" s="27"/>
      <c r="E11" s="27"/>
      <c r="F11" s="27"/>
      <c r="G11" s="27"/>
      <c r="H11" s="27"/>
      <c r="I11" s="28"/>
      <c r="J11" s="35"/>
      <c r="K11" s="36"/>
      <c r="L11" s="36"/>
      <c r="M11" s="36"/>
      <c r="N11" s="36"/>
      <c r="O11" s="36"/>
      <c r="P11" s="36"/>
      <c r="Q11" s="36"/>
      <c r="R11" s="36"/>
      <c r="S11" s="37"/>
    </row>
    <row r="12" spans="1:19" ht="21.6" customHeight="1" x14ac:dyDescent="0.25">
      <c r="A12" s="26"/>
      <c r="B12" s="27"/>
      <c r="C12" s="27"/>
      <c r="D12" s="27"/>
      <c r="E12" s="27"/>
      <c r="F12" s="27"/>
      <c r="G12" s="27"/>
      <c r="H12" s="27"/>
      <c r="I12" s="28"/>
      <c r="J12" s="35"/>
      <c r="K12" s="36"/>
      <c r="L12" s="36"/>
      <c r="M12" s="36"/>
      <c r="N12" s="36"/>
      <c r="O12" s="36"/>
      <c r="P12" s="36"/>
      <c r="Q12" s="36"/>
      <c r="R12" s="36"/>
      <c r="S12" s="37"/>
    </row>
    <row r="13" spans="1:19" ht="21.75" thickBot="1" x14ac:dyDescent="0.3">
      <c r="A13" s="29"/>
      <c r="B13" s="30"/>
      <c r="C13" s="30"/>
      <c r="D13" s="30"/>
      <c r="E13" s="30"/>
      <c r="F13" s="30"/>
      <c r="G13" s="30"/>
      <c r="H13" s="30"/>
      <c r="I13" s="31"/>
      <c r="J13" s="38"/>
      <c r="K13" s="39"/>
      <c r="L13" s="39"/>
      <c r="M13" s="39"/>
      <c r="N13" s="39"/>
      <c r="O13" s="39"/>
      <c r="P13" s="39"/>
      <c r="Q13" s="39"/>
      <c r="R13" s="39"/>
      <c r="S13" s="40"/>
    </row>
    <row r="14" spans="1:19" ht="21.6" customHeight="1" thickTop="1" x14ac:dyDescent="0.25">
      <c r="A14" s="42" t="s">
        <v>20</v>
      </c>
      <c r="B14" s="43"/>
      <c r="C14" s="43"/>
      <c r="D14" s="43"/>
      <c r="E14" s="43"/>
      <c r="F14" s="43"/>
      <c r="G14" s="43"/>
      <c r="H14" s="43"/>
      <c r="I14" s="43"/>
      <c r="J14" s="43"/>
      <c r="K14" s="43"/>
      <c r="L14" s="43"/>
      <c r="M14" s="44"/>
    </row>
    <row r="15" spans="1:19" ht="21.6" customHeight="1" thickBot="1" x14ac:dyDescent="0.3">
      <c r="A15" s="45"/>
      <c r="B15" s="46"/>
      <c r="C15" s="46"/>
      <c r="D15" s="46"/>
      <c r="E15" s="46"/>
      <c r="F15" s="46"/>
      <c r="G15" s="46"/>
      <c r="H15" s="46"/>
      <c r="I15" s="46"/>
      <c r="J15" s="46"/>
      <c r="K15" s="46"/>
      <c r="L15" s="46"/>
      <c r="M15" s="47"/>
    </row>
    <row r="16" spans="1:19" ht="36.6" customHeight="1" x14ac:dyDescent="0.25">
      <c r="A16" s="48" t="s">
        <v>14</v>
      </c>
      <c r="B16" s="49"/>
      <c r="C16" s="49"/>
      <c r="D16" s="49"/>
      <c r="E16" s="49"/>
      <c r="F16" s="49"/>
      <c r="G16" s="49"/>
      <c r="H16" s="49"/>
      <c r="I16" s="49"/>
      <c r="J16" s="49"/>
      <c r="K16" s="49"/>
      <c r="L16" s="49"/>
      <c r="M16" s="50"/>
      <c r="O16" s="13" t="s">
        <v>16</v>
      </c>
      <c r="P16" s="14">
        <v>0.3</v>
      </c>
    </row>
    <row r="17" spans="1:23" ht="37.15" customHeight="1" thickBot="1" x14ac:dyDescent="0.3">
      <c r="A17" s="51"/>
      <c r="B17" s="52"/>
      <c r="C17" s="52"/>
      <c r="D17" s="52"/>
      <c r="E17" s="52"/>
      <c r="F17" s="52"/>
      <c r="G17" s="52"/>
      <c r="H17" s="52"/>
      <c r="I17" s="52"/>
      <c r="J17" s="52"/>
      <c r="K17" s="52"/>
      <c r="L17" s="52"/>
      <c r="M17" s="53"/>
      <c r="O17" s="15" t="s">
        <v>17</v>
      </c>
      <c r="P17" s="16">
        <v>1</v>
      </c>
    </row>
    <row r="18" spans="1:23" ht="72.599999999999994" customHeight="1" thickTop="1" x14ac:dyDescent="0.5">
      <c r="A18" s="6" t="s">
        <v>0</v>
      </c>
      <c r="B18" s="6" t="s">
        <v>1</v>
      </c>
      <c r="C18" s="6" t="s">
        <v>2</v>
      </c>
      <c r="D18" s="7" t="s">
        <v>5</v>
      </c>
      <c r="E18" s="7" t="s">
        <v>4</v>
      </c>
      <c r="F18" s="7" t="s">
        <v>3</v>
      </c>
      <c r="G18" s="7" t="s">
        <v>6</v>
      </c>
      <c r="H18" s="8" t="s">
        <v>7</v>
      </c>
      <c r="I18" s="8" t="s">
        <v>8</v>
      </c>
      <c r="J18" s="7" t="s">
        <v>9</v>
      </c>
      <c r="K18" s="7" t="s">
        <v>10</v>
      </c>
      <c r="L18" s="9" t="s">
        <v>11</v>
      </c>
      <c r="M18" s="9" t="s">
        <v>12</v>
      </c>
      <c r="N18" s="2"/>
      <c r="O18" s="11" t="s">
        <v>18</v>
      </c>
      <c r="P18" s="11" t="s">
        <v>18</v>
      </c>
      <c r="Q18" s="11" t="s">
        <v>19</v>
      </c>
      <c r="R18" s="11" t="s">
        <v>19</v>
      </c>
      <c r="V18" s="20" t="s">
        <v>21</v>
      </c>
      <c r="W18" s="20" t="s">
        <v>22</v>
      </c>
    </row>
    <row r="19" spans="1:23" ht="0.6" customHeight="1" x14ac:dyDescent="0.25">
      <c r="A19" s="2"/>
      <c r="B19" s="2"/>
      <c r="C19" s="2"/>
      <c r="D19" s="2"/>
      <c r="E19" s="2"/>
      <c r="F19" s="2"/>
      <c r="G19" s="2"/>
      <c r="H19" s="2"/>
      <c r="I19" s="2"/>
      <c r="J19" s="2"/>
      <c r="K19" s="2"/>
      <c r="L19" s="2"/>
      <c r="M19" s="2"/>
      <c r="N19" s="2"/>
      <c r="O19" s="2"/>
      <c r="P19" s="2"/>
      <c r="Q19" s="2"/>
      <c r="R19" s="2"/>
      <c r="S19" s="2"/>
      <c r="V19" s="18"/>
      <c r="W19" s="18"/>
    </row>
    <row r="20" spans="1:23" x14ac:dyDescent="0.25">
      <c r="A20" s="10" t="s">
        <v>23</v>
      </c>
      <c r="B20" s="17">
        <v>19.631599999999999</v>
      </c>
      <c r="C20" s="17">
        <v>19.631599999999999</v>
      </c>
      <c r="D20" s="4">
        <f>B20+B19</f>
        <v>19.631599999999999</v>
      </c>
      <c r="E20" s="3">
        <f>C20+C19</f>
        <v>19.631599999999999</v>
      </c>
      <c r="F20" s="19">
        <f>V20*-1</f>
        <v>0</v>
      </c>
      <c r="G20" s="19">
        <f>W20*-1</f>
        <v>0</v>
      </c>
      <c r="H20" s="4">
        <f>(F20/D20)*B20</f>
        <v>0</v>
      </c>
      <c r="I20" s="4">
        <f>(G20/E20)*C20</f>
        <v>0</v>
      </c>
      <c r="J20" s="3">
        <f>F20-F19</f>
        <v>0</v>
      </c>
      <c r="K20" s="3">
        <f>G20-G19</f>
        <v>0</v>
      </c>
      <c r="L20" s="5" t="e">
        <f>H20/J20</f>
        <v>#DIV/0!</v>
      </c>
      <c r="M20" s="5" t="e">
        <f>I20/K20</f>
        <v>#DIV/0!</v>
      </c>
      <c r="N20" s="2"/>
      <c r="O20" s="12">
        <f>0.5*P16*P17*B20*981</f>
        <v>2888.7899400000001</v>
      </c>
      <c r="P20" s="12">
        <f>P16*P17*B20*981</f>
        <v>5777.5798800000002</v>
      </c>
      <c r="Q20" s="12">
        <f>0.5*P16*P17*C20*981</f>
        <v>2888.7899400000001</v>
      </c>
      <c r="R20" s="12">
        <f>P16*P17*C20*981</f>
        <v>5777.5798800000002</v>
      </c>
      <c r="S20" s="2"/>
      <c r="V20" s="21">
        <v>0</v>
      </c>
      <c r="W20" s="21">
        <v>0</v>
      </c>
    </row>
    <row r="21" spans="1:23" x14ac:dyDescent="0.25">
      <c r="A21" s="10" t="s">
        <v>24</v>
      </c>
      <c r="B21" s="17">
        <v>378.11450000000002</v>
      </c>
      <c r="C21" s="17">
        <v>378.11450000000002</v>
      </c>
      <c r="D21" s="3">
        <f>B21+D20</f>
        <v>397.74610000000001</v>
      </c>
      <c r="E21" s="3">
        <f>C21+E20</f>
        <v>397.74610000000001</v>
      </c>
      <c r="F21" s="19">
        <f t="shared" ref="F21:F29" si="0">V21*-1</f>
        <v>105775.62</v>
      </c>
      <c r="G21" s="19">
        <f t="shared" ref="G21:G29" si="1">W21*-1</f>
        <v>99184.46</v>
      </c>
      <c r="H21" s="4">
        <f t="shared" ref="H21:H29" si="2">(F21/D21)*B21</f>
        <v>100554.84055906518</v>
      </c>
      <c r="I21" s="4">
        <f t="shared" ref="I21:I29" si="3">(G21/E21)*C21</f>
        <v>94289.00120119343</v>
      </c>
      <c r="J21" s="3">
        <f t="shared" ref="J21:J29" si="4">F21-F20</f>
        <v>105775.62</v>
      </c>
      <c r="K21" s="3">
        <f t="shared" ref="K21:K29" si="5">G21-G20</f>
        <v>99184.46</v>
      </c>
      <c r="L21" s="5">
        <f t="shared" ref="L21:L29" si="6">H21/J21</f>
        <v>0.95064288499623251</v>
      </c>
      <c r="M21" s="5">
        <f t="shared" ref="M21:M29" si="7">I21/K21</f>
        <v>0.95064288499623251</v>
      </c>
      <c r="N21" s="2"/>
      <c r="O21" s="12">
        <f>0.5*P16*P17*B21*981</f>
        <v>55639.548675000005</v>
      </c>
      <c r="P21" s="12">
        <f>P16*P17*B21*981</f>
        <v>111279.09735000001</v>
      </c>
      <c r="Q21" s="12">
        <f>0.5*P16*P17*C21*981</f>
        <v>55639.548675000005</v>
      </c>
      <c r="R21" s="12">
        <f>P16*P17*C21*981</f>
        <v>111279.09735000001</v>
      </c>
      <c r="S21" s="2"/>
      <c r="V21" s="21">
        <v>-105775.62</v>
      </c>
      <c r="W21" s="21">
        <v>-99184.46</v>
      </c>
    </row>
    <row r="22" spans="1:23" x14ac:dyDescent="0.25">
      <c r="A22" s="10" t="s">
        <v>25</v>
      </c>
      <c r="B22" s="17">
        <v>420.87610000000001</v>
      </c>
      <c r="C22" s="17">
        <v>420.87610000000001</v>
      </c>
      <c r="D22" s="3">
        <f>B22+D21</f>
        <v>818.62220000000002</v>
      </c>
      <c r="E22" s="3">
        <f t="shared" ref="E22:E29" si="8">C22+E21</f>
        <v>818.62220000000002</v>
      </c>
      <c r="F22" s="19">
        <f t="shared" si="0"/>
        <v>208487.25</v>
      </c>
      <c r="G22" s="19">
        <f t="shared" si="1"/>
        <v>192191.31</v>
      </c>
      <c r="H22" s="4">
        <f t="shared" si="2"/>
        <v>107189.00694328226</v>
      </c>
      <c r="I22" s="4">
        <f t="shared" si="3"/>
        <v>98810.817745586421</v>
      </c>
      <c r="J22" s="3">
        <f t="shared" si="4"/>
        <v>102711.63</v>
      </c>
      <c r="K22" s="3">
        <f t="shared" si="5"/>
        <v>93006.849999999991</v>
      </c>
      <c r="L22" s="5">
        <f t="shared" si="6"/>
        <v>1.0435917231893044</v>
      </c>
      <c r="M22" s="5">
        <f t="shared" si="7"/>
        <v>1.0624036589303523</v>
      </c>
      <c r="N22" s="2"/>
      <c r="O22" s="12">
        <f>0.5*P16*P17*B22*981</f>
        <v>61931.918115</v>
      </c>
      <c r="P22" s="12">
        <f>P16*P17*B22*981</f>
        <v>123863.83623</v>
      </c>
      <c r="Q22" s="12">
        <f>0.5*P16*P17*C22*981</f>
        <v>61931.918115</v>
      </c>
      <c r="R22" s="12">
        <f>P16*P17*C22*981</f>
        <v>123863.83623</v>
      </c>
      <c r="S22" s="2"/>
      <c r="V22" s="21">
        <v>-208487.25</v>
      </c>
      <c r="W22" s="21">
        <v>-192191.31</v>
      </c>
    </row>
    <row r="23" spans="1:23" x14ac:dyDescent="0.25">
      <c r="A23" s="10" t="s">
        <v>26</v>
      </c>
      <c r="B23" s="17">
        <v>420.84620000000001</v>
      </c>
      <c r="C23" s="17">
        <v>420.84620000000001</v>
      </c>
      <c r="D23" s="3">
        <f>B23+D22</f>
        <v>1239.4684</v>
      </c>
      <c r="E23" s="3">
        <f t="shared" si="8"/>
        <v>1239.4684</v>
      </c>
      <c r="F23" s="19">
        <f t="shared" si="0"/>
        <v>296854.19</v>
      </c>
      <c r="G23" s="19">
        <f t="shared" si="1"/>
        <v>268530.68</v>
      </c>
      <c r="H23" s="4">
        <f t="shared" si="2"/>
        <v>100793.1769906986</v>
      </c>
      <c r="I23" s="4">
        <f t="shared" si="3"/>
        <v>91176.278686423946</v>
      </c>
      <c r="J23" s="3">
        <f t="shared" si="4"/>
        <v>88366.94</v>
      </c>
      <c r="K23" s="3">
        <f t="shared" si="5"/>
        <v>76339.37</v>
      </c>
      <c r="L23" s="5">
        <f t="shared" si="6"/>
        <v>1.1406208814144587</v>
      </c>
      <c r="M23" s="5">
        <f t="shared" si="7"/>
        <v>1.1943546126516889</v>
      </c>
      <c r="N23" s="2"/>
      <c r="O23" s="12">
        <f>0.5*P16*P17*B23*981</f>
        <v>61927.518329999999</v>
      </c>
      <c r="P23" s="12">
        <f>P16*P17*B23*981</f>
        <v>123855.03666</v>
      </c>
      <c r="Q23" s="12">
        <f>0.5*P16*P17*C23*981</f>
        <v>61927.518329999999</v>
      </c>
      <c r="R23" s="12">
        <f>P16*P17*C23*981</f>
        <v>123855.03666</v>
      </c>
      <c r="S23" s="2"/>
      <c r="V23" s="21">
        <v>-296854.19</v>
      </c>
      <c r="W23" s="21">
        <v>-268530.68</v>
      </c>
    </row>
    <row r="24" spans="1:23" x14ac:dyDescent="0.25">
      <c r="A24" s="10" t="s">
        <v>27</v>
      </c>
      <c r="B24" s="10">
        <v>423.97059999999999</v>
      </c>
      <c r="C24" s="10">
        <v>423.97059999999999</v>
      </c>
      <c r="D24" s="3">
        <f>B24+D23</f>
        <v>1663.4389999999999</v>
      </c>
      <c r="E24" s="3">
        <f t="shared" si="8"/>
        <v>1663.4389999999999</v>
      </c>
      <c r="F24" s="19">
        <f t="shared" si="0"/>
        <v>371755.51</v>
      </c>
      <c r="G24" s="19">
        <f t="shared" si="1"/>
        <v>329046.90000000002</v>
      </c>
      <c r="H24" s="4">
        <f t="shared" si="2"/>
        <v>94751.539808797315</v>
      </c>
      <c r="I24" s="4">
        <f t="shared" si="3"/>
        <v>83866.14214355922</v>
      </c>
      <c r="J24" s="3">
        <f t="shared" si="4"/>
        <v>74901.320000000007</v>
      </c>
      <c r="K24" s="3">
        <f t="shared" si="5"/>
        <v>60516.22000000003</v>
      </c>
      <c r="L24" s="5">
        <f t="shared" si="6"/>
        <v>1.2650182908498449</v>
      </c>
      <c r="M24" s="5">
        <f t="shared" si="7"/>
        <v>1.3858456814315101</v>
      </c>
      <c r="N24" s="2"/>
      <c r="O24" s="12">
        <f>0.5*P16*P17*B24*981</f>
        <v>62387.273789999992</v>
      </c>
      <c r="P24" s="12">
        <f>P16*P17*B24*981</f>
        <v>124774.54757999998</v>
      </c>
      <c r="Q24" s="12">
        <f>0.5*P16*P17*C24*981</f>
        <v>62387.273789999992</v>
      </c>
      <c r="R24" s="12">
        <f>P16*P17*C24*981</f>
        <v>124774.54757999998</v>
      </c>
      <c r="S24" s="2"/>
      <c r="V24" s="21">
        <v>-371755.51</v>
      </c>
      <c r="W24" s="21">
        <v>-329046.90000000002</v>
      </c>
    </row>
    <row r="25" spans="1:23" x14ac:dyDescent="0.25">
      <c r="A25" s="10" t="s">
        <v>28</v>
      </c>
      <c r="B25" s="10">
        <v>429.46899999999999</v>
      </c>
      <c r="C25" s="10">
        <v>429.46899999999999</v>
      </c>
      <c r="D25" s="3">
        <f>B25+D24</f>
        <v>2092.9079999999999</v>
      </c>
      <c r="E25" s="3">
        <f t="shared" si="8"/>
        <v>2092.9079999999999</v>
      </c>
      <c r="F25" s="19">
        <f t="shared" si="0"/>
        <v>433505.16</v>
      </c>
      <c r="G25" s="19">
        <f t="shared" si="1"/>
        <v>374049.23</v>
      </c>
      <c r="H25" s="4">
        <f t="shared" si="2"/>
        <v>88956.145019293719</v>
      </c>
      <c r="I25" s="4">
        <f t="shared" si="3"/>
        <v>76755.666641280928</v>
      </c>
      <c r="J25" s="3">
        <f t="shared" si="4"/>
        <v>61749.649999999965</v>
      </c>
      <c r="K25" s="3">
        <f t="shared" si="5"/>
        <v>45002.329999999958</v>
      </c>
      <c r="L25" s="5">
        <f t="shared" si="6"/>
        <v>1.440593509749347</v>
      </c>
      <c r="M25" s="5">
        <f t="shared" si="7"/>
        <v>1.7055931690932669</v>
      </c>
      <c r="N25" s="2"/>
      <c r="O25" s="12">
        <f>0.5*P16*P17*B25*981</f>
        <v>63196.36335</v>
      </c>
      <c r="P25" s="12">
        <f>P16*P17*B25*981</f>
        <v>126392.7267</v>
      </c>
      <c r="Q25" s="12">
        <f>0.5*P16*P17*C25*981</f>
        <v>63196.36335</v>
      </c>
      <c r="R25" s="12">
        <f>P16*P17*C25*981</f>
        <v>126392.7267</v>
      </c>
      <c r="S25" s="2"/>
      <c r="V25" s="21">
        <v>-433505.16</v>
      </c>
      <c r="W25" s="21">
        <v>-374049.23</v>
      </c>
    </row>
    <row r="26" spans="1:23" x14ac:dyDescent="0.25">
      <c r="A26" s="10" t="s">
        <v>29</v>
      </c>
      <c r="B26" s="10">
        <v>441.08339999999998</v>
      </c>
      <c r="C26" s="10">
        <v>441.08339999999998</v>
      </c>
      <c r="D26" s="3">
        <f>B26+D25</f>
        <v>2533.9913999999999</v>
      </c>
      <c r="E26" s="3">
        <f t="shared" si="8"/>
        <v>2533.9913999999999</v>
      </c>
      <c r="F26" s="19">
        <f t="shared" si="0"/>
        <v>482657.06</v>
      </c>
      <c r="G26" s="19">
        <f t="shared" si="1"/>
        <v>403948.92</v>
      </c>
      <c r="H26" s="4">
        <f t="shared" si="2"/>
        <v>84014.498651733389</v>
      </c>
      <c r="I26" s="4">
        <f t="shared" si="3"/>
        <v>70314.036211775616</v>
      </c>
      <c r="J26" s="3">
        <f t="shared" si="4"/>
        <v>49151.900000000023</v>
      </c>
      <c r="K26" s="3">
        <f t="shared" si="5"/>
        <v>29899.690000000002</v>
      </c>
      <c r="L26" s="5">
        <v>2.0099999999999998</v>
      </c>
      <c r="M26" s="5">
        <f t="shared" si="7"/>
        <v>2.3516643888874973</v>
      </c>
      <c r="N26" s="2"/>
      <c r="O26" s="12">
        <f>0.5*P16*P17*B26*981</f>
        <v>64905.422309999994</v>
      </c>
      <c r="P26" s="12">
        <f>P16*P17*B26*981</f>
        <v>129810.84461999999</v>
      </c>
      <c r="Q26" s="12">
        <f>0.5*P16*P17*C26*981</f>
        <v>64905.422309999994</v>
      </c>
      <c r="R26" s="12">
        <f>P16*P17*C26*981</f>
        <v>129810.84461999999</v>
      </c>
      <c r="S26" s="2"/>
      <c r="V26" s="21">
        <v>-482657.06</v>
      </c>
      <c r="W26" s="21">
        <v>-403948.92</v>
      </c>
    </row>
    <row r="27" spans="1:23" x14ac:dyDescent="0.25">
      <c r="A27" s="10" t="s">
        <v>30</v>
      </c>
      <c r="B27" s="10">
        <v>447.94099999999997</v>
      </c>
      <c r="C27" s="10">
        <v>447.94099999999997</v>
      </c>
      <c r="D27" s="3">
        <f t="shared" ref="D27:D29" si="9">B27+D26</f>
        <v>2981.9323999999997</v>
      </c>
      <c r="E27" s="3">
        <f t="shared" si="8"/>
        <v>2981.9323999999997</v>
      </c>
      <c r="F27" s="19">
        <f t="shared" si="0"/>
        <v>518240.46</v>
      </c>
      <c r="G27" s="19">
        <f t="shared" si="1"/>
        <v>418309.48</v>
      </c>
      <c r="H27" s="4">
        <f t="shared" si="2"/>
        <v>77849.232897720969</v>
      </c>
      <c r="I27" s="4">
        <f t="shared" si="3"/>
        <v>62837.764793286398</v>
      </c>
      <c r="J27" s="3">
        <f t="shared" si="4"/>
        <v>35583.400000000023</v>
      </c>
      <c r="K27" s="3">
        <f t="shared" si="5"/>
        <v>14360.559999999998</v>
      </c>
      <c r="L27" s="5">
        <v>2.46</v>
      </c>
      <c r="M27" s="5">
        <v>2.78</v>
      </c>
      <c r="N27" s="2"/>
      <c r="O27" s="12">
        <f>0.5*P16*P17*B27*981</f>
        <v>65914.518149999989</v>
      </c>
      <c r="P27" s="12">
        <f>P16*P17*B27*981</f>
        <v>131829.03629999998</v>
      </c>
      <c r="Q27" s="12">
        <f>0.5*P16*P17*C27*981</f>
        <v>65914.518149999989</v>
      </c>
      <c r="R27" s="12">
        <f>P16*P17*C27*981</f>
        <v>131829.03629999998</v>
      </c>
      <c r="S27" s="2"/>
      <c r="V27" s="21">
        <v>-518240.46</v>
      </c>
      <c r="W27" s="21">
        <v>-418309.48</v>
      </c>
    </row>
    <row r="28" spans="1:23" x14ac:dyDescent="0.25">
      <c r="A28" s="10" t="s">
        <v>31</v>
      </c>
      <c r="B28" s="10">
        <v>454.21730000000002</v>
      </c>
      <c r="C28" s="10">
        <v>454.21730000000002</v>
      </c>
      <c r="D28" s="3">
        <f t="shared" si="9"/>
        <v>3436.1496999999999</v>
      </c>
      <c r="E28" s="3">
        <f t="shared" si="8"/>
        <v>3436.1496999999999</v>
      </c>
      <c r="F28" s="19">
        <f t="shared" si="0"/>
        <v>540671.56999999995</v>
      </c>
      <c r="G28" s="19">
        <f t="shared" si="1"/>
        <v>418309.48</v>
      </c>
      <c r="H28" s="4">
        <f t="shared" si="2"/>
        <v>71470.221658899492</v>
      </c>
      <c r="I28" s="4">
        <f t="shared" si="3"/>
        <v>55295.437963603275</v>
      </c>
      <c r="J28" s="3">
        <f t="shared" si="4"/>
        <v>22431.109999999928</v>
      </c>
      <c r="K28" s="3">
        <f t="shared" si="5"/>
        <v>0</v>
      </c>
      <c r="L28" s="5">
        <f t="shared" si="6"/>
        <v>3.1862097621963299</v>
      </c>
      <c r="M28" s="5" t="e">
        <f t="shared" si="7"/>
        <v>#DIV/0!</v>
      </c>
      <c r="N28" s="2"/>
      <c r="O28" s="12">
        <f>0.5*P16*P17*B28*981</f>
        <v>66838.075694999992</v>
      </c>
      <c r="P28" s="12">
        <f>P16*P17*B28*981</f>
        <v>133676.15138999998</v>
      </c>
      <c r="Q28" s="12">
        <f>0.5*P16*P17*C28*981</f>
        <v>66838.075694999992</v>
      </c>
      <c r="R28" s="12">
        <f>P16*P17*C28*981</f>
        <v>133676.15138999998</v>
      </c>
      <c r="S28" s="2"/>
      <c r="V28" s="21">
        <v>-540671.56999999995</v>
      </c>
      <c r="W28" s="21">
        <v>-418309.48</v>
      </c>
    </row>
    <row r="29" spans="1:23" x14ac:dyDescent="0.25">
      <c r="A29" s="10" t="s">
        <v>32</v>
      </c>
      <c r="B29" s="10">
        <v>444.89510000000001</v>
      </c>
      <c r="C29" s="10">
        <v>444.89510000000001</v>
      </c>
      <c r="D29" s="3">
        <f t="shared" si="9"/>
        <v>3881.0448000000001</v>
      </c>
      <c r="E29" s="3">
        <f t="shared" si="8"/>
        <v>3881.0448000000001</v>
      </c>
      <c r="F29" s="19">
        <f t="shared" si="0"/>
        <v>552416.43000000005</v>
      </c>
      <c r="G29" s="19">
        <f t="shared" si="1"/>
        <v>418309.48</v>
      </c>
      <c r="H29" s="4">
        <f t="shared" si="2"/>
        <v>63325.051766084493</v>
      </c>
      <c r="I29" s="4">
        <f t="shared" si="3"/>
        <v>47951.994250503885</v>
      </c>
      <c r="J29" s="3">
        <f t="shared" si="4"/>
        <v>11744.860000000102</v>
      </c>
      <c r="K29" s="3">
        <f t="shared" si="5"/>
        <v>0</v>
      </c>
      <c r="L29" s="5">
        <f t="shared" si="6"/>
        <v>5.3917247005144331</v>
      </c>
      <c r="M29" s="5" t="e">
        <f t="shared" si="7"/>
        <v>#DIV/0!</v>
      </c>
      <c r="N29" s="2"/>
      <c r="O29" s="12">
        <f>0.5*P16*P17*B29*981</f>
        <v>65466.313964999994</v>
      </c>
      <c r="P29" s="12">
        <f>P16*P17*B29*981</f>
        <v>130932.62792999999</v>
      </c>
      <c r="Q29" s="12">
        <f>0.5*P16*P17*C29*981</f>
        <v>65466.313964999994</v>
      </c>
      <c r="R29" s="12">
        <f>P16*P17*C29*981</f>
        <v>130932.62792999999</v>
      </c>
      <c r="S29" s="2"/>
      <c r="V29" s="21">
        <v>-552416.43000000005</v>
      </c>
      <c r="W29" s="21">
        <v>-418309.48</v>
      </c>
    </row>
    <row r="30" spans="1:23" x14ac:dyDescent="0.25">
      <c r="A30" s="2"/>
      <c r="B30" s="2"/>
      <c r="C30" s="2"/>
      <c r="D30" s="2"/>
      <c r="E30" s="2"/>
      <c r="F30" s="2"/>
      <c r="G30" s="2"/>
      <c r="H30" s="2"/>
      <c r="I30" s="2"/>
      <c r="J30" s="2"/>
      <c r="K30" s="2"/>
      <c r="L30" s="2"/>
      <c r="M30" s="2"/>
      <c r="N30" s="2"/>
      <c r="O30" s="2"/>
      <c r="P30" s="2"/>
      <c r="Q30" s="2"/>
      <c r="R30" s="2"/>
      <c r="S30" s="2"/>
      <c r="V30" s="21"/>
      <c r="W30" s="21"/>
    </row>
    <row r="31" spans="1:23" x14ac:dyDescent="0.25">
      <c r="A31" s="2"/>
      <c r="B31" s="2"/>
      <c r="C31" s="2"/>
      <c r="D31" s="2"/>
      <c r="E31" s="41" t="s">
        <v>13</v>
      </c>
      <c r="F31" s="41"/>
      <c r="G31" s="41"/>
      <c r="H31" s="41"/>
      <c r="I31" s="41"/>
      <c r="J31" s="41"/>
      <c r="K31" s="2"/>
      <c r="L31" s="2"/>
      <c r="M31" s="2"/>
      <c r="N31" s="2"/>
      <c r="O31" s="2"/>
      <c r="P31" s="2"/>
      <c r="Q31" s="2"/>
      <c r="R31" s="2"/>
      <c r="S31" s="2"/>
      <c r="V31" s="21"/>
      <c r="W31" s="21"/>
    </row>
    <row r="32" spans="1:23" x14ac:dyDescent="0.25">
      <c r="A32" s="2"/>
      <c r="B32" s="2"/>
      <c r="C32" s="2"/>
      <c r="D32" s="2"/>
      <c r="E32" s="41"/>
      <c r="F32" s="41"/>
      <c r="G32" s="41"/>
      <c r="H32" s="41"/>
      <c r="I32" s="41"/>
      <c r="J32" s="41"/>
      <c r="K32" s="2"/>
      <c r="L32" s="2"/>
      <c r="M32" s="2"/>
      <c r="N32" s="2"/>
      <c r="O32" s="2"/>
      <c r="P32" s="2"/>
      <c r="Q32" s="2"/>
      <c r="R32" s="2"/>
      <c r="S32" s="2"/>
      <c r="V32" s="21"/>
      <c r="W32" s="21"/>
    </row>
    <row r="33" spans="1:23" x14ac:dyDescent="0.25">
      <c r="A33" s="2"/>
      <c r="B33" s="2"/>
      <c r="C33" s="2"/>
      <c r="D33" s="2"/>
      <c r="E33" s="41"/>
      <c r="F33" s="41"/>
      <c r="G33" s="41"/>
      <c r="H33" s="41"/>
      <c r="I33" s="41"/>
      <c r="J33" s="41"/>
      <c r="K33" s="2"/>
      <c r="L33" s="2"/>
      <c r="M33" s="2"/>
      <c r="N33" s="2"/>
      <c r="O33" s="2"/>
      <c r="P33" s="2"/>
      <c r="Q33" s="2"/>
      <c r="R33" s="2"/>
      <c r="S33" s="2"/>
      <c r="V33" s="21"/>
      <c r="W33" s="21"/>
    </row>
    <row r="34" spans="1:23" ht="24" x14ac:dyDescent="0.25">
      <c r="A34" s="2"/>
      <c r="B34" s="2"/>
      <c r="C34" s="2"/>
      <c r="D34" s="2"/>
      <c r="E34" s="22" t="s">
        <v>15</v>
      </c>
      <c r="F34" s="22"/>
      <c r="G34" s="22"/>
      <c r="H34" s="22"/>
      <c r="I34" s="22"/>
      <c r="J34" s="22"/>
      <c r="K34" s="2"/>
      <c r="L34" s="2"/>
      <c r="M34" s="2"/>
      <c r="N34" s="2"/>
      <c r="O34" s="2"/>
      <c r="P34" s="2"/>
      <c r="Q34" s="2"/>
      <c r="R34" s="2"/>
      <c r="S34" s="2"/>
      <c r="V34" s="21"/>
      <c r="W34" s="21"/>
    </row>
    <row r="35" spans="1:23" x14ac:dyDescent="0.25">
      <c r="A35" s="2"/>
      <c r="B35" s="2"/>
      <c r="C35" s="2"/>
      <c r="D35" s="2"/>
      <c r="E35" s="2"/>
      <c r="F35" s="2"/>
      <c r="G35" s="2"/>
      <c r="H35" s="2"/>
      <c r="I35" s="2"/>
      <c r="J35" s="2"/>
      <c r="K35" s="2"/>
      <c r="L35" s="2"/>
      <c r="M35" s="2"/>
      <c r="N35" s="2"/>
      <c r="O35" s="2"/>
      <c r="P35" s="2"/>
      <c r="Q35" s="2"/>
      <c r="R35" s="2"/>
      <c r="S35" s="2"/>
      <c r="V35" s="21"/>
      <c r="W35" s="21"/>
    </row>
    <row r="36" spans="1:23" x14ac:dyDescent="0.25">
      <c r="V36" s="21"/>
      <c r="W36" s="21"/>
    </row>
    <row r="37" spans="1:23" x14ac:dyDescent="0.25">
      <c r="V37" s="21"/>
      <c r="W37" s="21"/>
    </row>
    <row r="38" spans="1:23" x14ac:dyDescent="0.25">
      <c r="V38" s="21"/>
      <c r="W38" s="21"/>
    </row>
    <row r="39" spans="1:23" x14ac:dyDescent="0.25">
      <c r="V39" s="21"/>
      <c r="W39" s="21"/>
    </row>
    <row r="40" spans="1:23" x14ac:dyDescent="0.25">
      <c r="V40" s="21"/>
      <c r="W40" s="21"/>
    </row>
    <row r="41" spans="1:23" x14ac:dyDescent="0.25">
      <c r="V41" s="21"/>
      <c r="W41" s="21"/>
    </row>
    <row r="42" spans="1:23" x14ac:dyDescent="0.25">
      <c r="V42" s="21"/>
      <c r="W42" s="21"/>
    </row>
  </sheetData>
  <sheetProtection algorithmName="SHA-512" hashValue="9DS9s/ULr6OrlHxn03zb1YG24huEWNXcBxSSLKkXBwIQENLscACIcrUAskxOdh04OqFIXijKzY5EHiWwi1pHkg==" saltValue="dj7+HOmXfliuC/3SyLJETQ==" spinCount="100000" sheet="1" selectLockedCells="1"/>
  <mergeCells count="6">
    <mergeCell ref="E34:J34"/>
    <mergeCell ref="A1:I13"/>
    <mergeCell ref="J1:S13"/>
    <mergeCell ref="E31:J33"/>
    <mergeCell ref="A14:M15"/>
    <mergeCell ref="A16:M17"/>
  </mergeCells>
  <printOptions horizontalCentered="1" verticalCentered="1"/>
  <pageMargins left="0" right="0" top="0" bottom="0" header="0" footer="0"/>
  <pageSetup paperSize="9" scale="6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2021-08-24T20:30:36Z</dcterms:modified>
</cp:coreProperties>
</file>