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 l="1"/>
  <c r="E10" i="1"/>
  <c r="E9" i="1"/>
  <c r="E8" i="1"/>
  <c r="E7" i="1"/>
  <c r="E6" i="1"/>
  <c r="E5" i="1"/>
  <c r="E4" i="1"/>
  <c r="E3" i="1"/>
  <c r="G8" i="1" l="1"/>
  <c r="G7" i="1"/>
  <c r="G6" i="1"/>
  <c r="G9" i="1"/>
  <c r="G10" i="1"/>
  <c r="G4" i="1"/>
  <c r="G5" i="1"/>
  <c r="G3" i="1"/>
  <c r="F4" i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<sst xmlns="http://schemas.openxmlformats.org/spreadsheetml/2006/main" count="10" uniqueCount="10">
  <si>
    <t>ø</t>
  </si>
  <si>
    <t>3-dir face</t>
  </si>
  <si>
    <t>2-dir face</t>
  </si>
  <si>
    <t>Column1</t>
  </si>
  <si>
    <t>Column2</t>
  </si>
  <si>
    <t>RHO(%)</t>
  </si>
  <si>
    <t>As for ø (cm2)</t>
  </si>
  <si>
    <t>As total (cm2)</t>
  </si>
  <si>
    <t>Number of bars</t>
  </si>
  <si>
    <r>
      <t xml:space="preserve">فقط سلول های </t>
    </r>
    <r>
      <rPr>
        <b/>
        <sz val="28"/>
        <color theme="4" tint="-0.249977111117893"/>
        <rFont val="B Nazanin"/>
        <charset val="178"/>
      </rPr>
      <t xml:space="preserve">آبی </t>
    </r>
    <r>
      <rPr>
        <b/>
        <sz val="28"/>
        <color theme="1"/>
        <rFont val="B Nazanin"/>
        <charset val="178"/>
      </rPr>
      <t>رنگ مقداردهی شوند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</si>
</sst>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28"/>
      <color theme="1"/>
      <name val="B Nazanin"/>
      <charset val="178"/>
    </font>
    <font>
      <b/>
      <sz val="28"/>
      <color theme="4" tint="-0.249977111117893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22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M3:N14" totalsRowShown="0" headerRowDxfId="3" dataDxfId="2">
  <autoFilter ref="M3:N14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B5" sqref="B5:B10"/>
    </sheetView>
  </sheetViews>
  <sheetFormatPr defaultColWidth="9.109375" defaultRowHeight="28.8" x14ac:dyDescent="0.3"/>
  <cols>
    <col min="1" max="1" width="20.88671875" style="1" bestFit="1" customWidth="1"/>
    <col min="2" max="2" width="18.109375" style="1" bestFit="1" customWidth="1"/>
    <col min="3" max="3" width="28.5546875" style="1" bestFit="1" customWidth="1"/>
    <col min="4" max="4" width="9.109375" style="1"/>
    <col min="5" max="5" width="33" style="1" customWidth="1"/>
    <col min="6" max="6" width="25.33203125" style="1" customWidth="1"/>
    <col min="7" max="7" width="14.5546875" style="1" bestFit="1" customWidth="1"/>
    <col min="8" max="8" width="5.21875" style="1" customWidth="1"/>
    <col min="9" max="10" width="9.109375" style="1"/>
    <col min="11" max="11" width="23.5546875" style="1" customWidth="1"/>
    <col min="12" max="12" width="30.5546875" style="1" customWidth="1"/>
    <col min="13" max="14" width="18.21875" style="1" hidden="1" customWidth="1"/>
    <col min="15" max="16384" width="9.109375" style="1"/>
  </cols>
  <sheetData>
    <row r="1" spans="1:14" ht="47.4" thickTop="1" x14ac:dyDescent="0.3">
      <c r="A1" s="12" t="s">
        <v>9</v>
      </c>
      <c r="B1" s="13"/>
      <c r="C1" s="13"/>
      <c r="D1" s="13"/>
      <c r="E1" s="13"/>
      <c r="F1" s="13"/>
      <c r="G1" s="14"/>
      <c r="M1" s="4">
        <v>28</v>
      </c>
      <c r="N1" s="5">
        <v>6.15</v>
      </c>
    </row>
    <row r="2" spans="1:14" x14ac:dyDescent="0.3">
      <c r="A2" s="15" t="s">
        <v>2</v>
      </c>
      <c r="B2" s="16" t="s">
        <v>1</v>
      </c>
      <c r="C2" s="17" t="s">
        <v>8</v>
      </c>
      <c r="D2" s="17" t="s">
        <v>0</v>
      </c>
      <c r="E2" s="16" t="s">
        <v>6</v>
      </c>
      <c r="F2" s="16" t="s">
        <v>7</v>
      </c>
      <c r="G2" s="18" t="s">
        <v>5</v>
      </c>
    </row>
    <row r="3" spans="1:14" x14ac:dyDescent="0.3">
      <c r="A3" s="8">
        <v>50</v>
      </c>
      <c r="B3" s="9">
        <v>50</v>
      </c>
      <c r="C3" s="2">
        <f>((A3+B3)/10)+(A3/10-2)+(B3/10-2)</f>
        <v>16</v>
      </c>
      <c r="D3" s="9">
        <v>20</v>
      </c>
      <c r="E3" s="3">
        <f>VLOOKUP(D3,Table1[#All],2,0)</f>
        <v>3.14</v>
      </c>
      <c r="F3" s="3">
        <f t="shared" ref="F3:F10" si="0">C3*E3</f>
        <v>50.24</v>
      </c>
      <c r="G3" s="11">
        <f t="shared" ref="G3:G10" si="1">((C3*E3)/(A3*B3))*100</f>
        <v>2.0095999999999998</v>
      </c>
      <c r="M3" s="4" t="s">
        <v>3</v>
      </c>
      <c r="N3" s="5" t="s">
        <v>4</v>
      </c>
    </row>
    <row r="4" spans="1:14" x14ac:dyDescent="0.3">
      <c r="A4" s="8">
        <v>50</v>
      </c>
      <c r="B4" s="9">
        <v>50</v>
      </c>
      <c r="C4" s="2">
        <f t="shared" ref="C4:C10" si="2">((A4+B4)/10)+(A4/10-2)+(B4/10-2)</f>
        <v>16</v>
      </c>
      <c r="D4" s="9">
        <v>18</v>
      </c>
      <c r="E4" s="3">
        <f>VLOOKUP(D4,Table1[#All],2,0)</f>
        <v>2.54</v>
      </c>
      <c r="F4" s="3">
        <f t="shared" si="0"/>
        <v>40.64</v>
      </c>
      <c r="G4" s="11">
        <f t="shared" si="1"/>
        <v>1.6255999999999999</v>
      </c>
      <c r="M4" s="4">
        <v>8</v>
      </c>
      <c r="N4" s="5">
        <v>0.5</v>
      </c>
    </row>
    <row r="5" spans="1:14" x14ac:dyDescent="0.3">
      <c r="A5" s="8">
        <v>40</v>
      </c>
      <c r="B5" s="9">
        <v>40</v>
      </c>
      <c r="C5" s="2">
        <f t="shared" si="2"/>
        <v>12</v>
      </c>
      <c r="D5" s="9">
        <v>18</v>
      </c>
      <c r="E5" s="3">
        <f>VLOOKUP(D5,Table1[#All],2,0)</f>
        <v>2.54</v>
      </c>
      <c r="F5" s="3">
        <f t="shared" si="0"/>
        <v>30.48</v>
      </c>
      <c r="G5" s="11">
        <f t="shared" si="1"/>
        <v>1.905</v>
      </c>
      <c r="M5" s="4">
        <v>10</v>
      </c>
      <c r="N5" s="5">
        <v>0.79</v>
      </c>
    </row>
    <row r="6" spans="1:14" x14ac:dyDescent="0.3">
      <c r="A6" s="8">
        <v>40</v>
      </c>
      <c r="B6" s="9">
        <v>40</v>
      </c>
      <c r="C6" s="2">
        <f t="shared" si="2"/>
        <v>12</v>
      </c>
      <c r="D6" s="9">
        <v>18</v>
      </c>
      <c r="E6" s="3">
        <f>VLOOKUP(D6,Table1[#All],2,0)</f>
        <v>2.54</v>
      </c>
      <c r="F6" s="3">
        <f t="shared" si="0"/>
        <v>30.48</v>
      </c>
      <c r="G6" s="11">
        <f t="shared" si="1"/>
        <v>1.905</v>
      </c>
      <c r="M6" s="4">
        <v>12</v>
      </c>
      <c r="N6" s="5">
        <v>1.1299999999999999</v>
      </c>
    </row>
    <row r="7" spans="1:14" x14ac:dyDescent="0.3">
      <c r="A7" s="8">
        <v>40</v>
      </c>
      <c r="B7" s="9">
        <v>40</v>
      </c>
      <c r="C7" s="2">
        <f t="shared" si="2"/>
        <v>12</v>
      </c>
      <c r="D7" s="9">
        <v>18</v>
      </c>
      <c r="E7" s="3">
        <f>VLOOKUP(D7,Table1[#All],2,0)</f>
        <v>2.54</v>
      </c>
      <c r="F7" s="3">
        <f t="shared" si="0"/>
        <v>30.48</v>
      </c>
      <c r="G7" s="11">
        <f t="shared" si="1"/>
        <v>1.905</v>
      </c>
      <c r="M7" s="4">
        <v>14</v>
      </c>
      <c r="N7" s="5">
        <v>1.54</v>
      </c>
    </row>
    <row r="8" spans="1:14" x14ac:dyDescent="0.3">
      <c r="A8" s="8">
        <v>40</v>
      </c>
      <c r="B8" s="9">
        <v>40</v>
      </c>
      <c r="C8" s="2">
        <f t="shared" si="2"/>
        <v>12</v>
      </c>
      <c r="D8" s="9">
        <v>18</v>
      </c>
      <c r="E8" s="3">
        <f>VLOOKUP(D8,Table1[#All],2,0)</f>
        <v>2.54</v>
      </c>
      <c r="F8" s="3">
        <f t="shared" si="0"/>
        <v>30.48</v>
      </c>
      <c r="G8" s="11">
        <f t="shared" si="1"/>
        <v>1.905</v>
      </c>
      <c r="M8" s="4">
        <v>16</v>
      </c>
      <c r="N8" s="5">
        <v>2.0099999999999998</v>
      </c>
    </row>
    <row r="9" spans="1:14" x14ac:dyDescent="0.3">
      <c r="A9" s="8">
        <v>40</v>
      </c>
      <c r="B9" s="9">
        <v>40</v>
      </c>
      <c r="C9" s="2">
        <f t="shared" si="2"/>
        <v>12</v>
      </c>
      <c r="D9" s="9">
        <v>32</v>
      </c>
      <c r="E9" s="3">
        <f>VLOOKUP(D9,Table1[#All],2,0)</f>
        <v>8.0399999999999991</v>
      </c>
      <c r="F9" s="3">
        <f t="shared" si="0"/>
        <v>96.47999999999999</v>
      </c>
      <c r="G9" s="11">
        <f t="shared" si="1"/>
        <v>6.0299999999999994</v>
      </c>
      <c r="M9" s="4">
        <v>18</v>
      </c>
      <c r="N9" s="5">
        <v>2.54</v>
      </c>
    </row>
    <row r="10" spans="1:14" ht="29.4" thickBot="1" x14ac:dyDescent="0.35">
      <c r="A10" s="8">
        <v>40</v>
      </c>
      <c r="B10" s="9">
        <v>40</v>
      </c>
      <c r="C10" s="6">
        <f t="shared" si="2"/>
        <v>12</v>
      </c>
      <c r="D10" s="10">
        <v>28</v>
      </c>
      <c r="E10" s="7">
        <f>VLOOKUP(D10,Table1[#All],2,0)</f>
        <v>6.15</v>
      </c>
      <c r="F10" s="7">
        <f t="shared" si="0"/>
        <v>73.800000000000011</v>
      </c>
      <c r="G10" s="19">
        <f t="shared" si="1"/>
        <v>4.6125000000000007</v>
      </c>
      <c r="M10" s="4">
        <v>20</v>
      </c>
      <c r="N10" s="5">
        <v>3.14</v>
      </c>
    </row>
    <row r="11" spans="1:14" ht="29.4" thickTop="1" x14ac:dyDescent="0.3">
      <c r="M11" s="4">
        <v>22</v>
      </c>
      <c r="N11" s="5">
        <v>3.8</v>
      </c>
    </row>
    <row r="12" spans="1:14" x14ac:dyDescent="0.3">
      <c r="M12" s="4">
        <v>25</v>
      </c>
      <c r="N12" s="5">
        <v>4.91</v>
      </c>
    </row>
    <row r="13" spans="1:14" x14ac:dyDescent="0.3">
      <c r="M13" s="4">
        <v>28</v>
      </c>
      <c r="N13" s="5">
        <v>6.15</v>
      </c>
    </row>
    <row r="14" spans="1:14" x14ac:dyDescent="0.3">
      <c r="M14" s="4">
        <v>32</v>
      </c>
      <c r="N14" s="5">
        <v>8.0399999999999991</v>
      </c>
    </row>
  </sheetData>
  <mergeCells count="1">
    <mergeCell ref="A1:G1"/>
  </mergeCells>
  <conditionalFormatting sqref="G3:G10">
    <cfRule type="cellIs" dxfId="6" priority="1" operator="between">
      <formula>1.01</formula>
      <formula>3.99</formula>
    </cfRule>
    <cfRule type="cellIs" dxfId="5" priority="2" operator="greaterThan">
      <formula>4</formula>
    </cfRule>
    <cfRule type="cellIs" dxfId="4" priority="3" operator="lessThan">
      <formula>1</formula>
    </cfRule>
  </conditionalFormatting>
  <dataValidations count="2">
    <dataValidation type="list" allowBlank="1" showInputMessage="1" showErrorMessage="1" sqref="D4:D10">
      <formula1>$M$4:$M$14</formula1>
    </dataValidation>
    <dataValidation type="list" errorStyle="warning" allowBlank="1" showInputMessage="1" showErrorMessage="1" errorTitle="خطا" error="سایز میلگردها در بازه ی 8 تا 32 وارد شود." sqref="D3">
      <formula1>$M$4:$M$14</formula1>
    </dataValidation>
  </dataValidations>
  <pageMargins left="0.7" right="0.7" top="0.75" bottom="0.75" header="0.3" footer="0.3"/>
  <pageSetup paperSize="9" scale="5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2021-07-16T16:41:25Z</dcterms:modified>
</cp:coreProperties>
</file>