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کنترل برش درون صفحه دیافراگمACI" sheetId="1" r:id="rId1"/>
    <sheet name="کنترل برش درون صفحه دیافراگ M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AC30" i="2"/>
  <c r="Z22" i="2"/>
  <c r="Y22" i="2"/>
  <c r="X22" i="2"/>
  <c r="Z21" i="2"/>
  <c r="Y21" i="2"/>
  <c r="M21" i="2"/>
  <c r="N21" i="2" s="1"/>
  <c r="I21" i="2"/>
  <c r="J21" i="2" s="1"/>
  <c r="AC32" i="2" s="1"/>
  <c r="AC33" i="2" l="1"/>
  <c r="AC31" i="2"/>
  <c r="AB20" i="2"/>
  <c r="T20" i="2"/>
  <c r="X21" i="1"/>
  <c r="Z22" i="1"/>
  <c r="Y22" i="1"/>
  <c r="X22" i="1"/>
  <c r="Z21" i="1"/>
  <c r="Y21" i="1"/>
  <c r="AC13" i="1"/>
  <c r="AB20" i="1"/>
  <c r="AC13" i="2" l="1"/>
  <c r="X21" i="2"/>
  <c r="E31" i="2"/>
  <c r="AC30" i="1"/>
  <c r="M21" i="1"/>
  <c r="N21" i="1" s="1"/>
  <c r="AC31" i="1" s="1"/>
  <c r="L31" i="2" l="1"/>
  <c r="I31" i="2"/>
  <c r="AC33" i="1"/>
  <c r="I21" i="1" l="1"/>
  <c r="J21" i="1" s="1"/>
  <c r="AC32" i="1" l="1"/>
  <c r="E31" i="1" s="1"/>
  <c r="P20" i="1"/>
  <c r="T20" i="1" s="1"/>
  <c r="I31" i="1" l="1"/>
  <c r="L31" i="1"/>
</calcChain>
</file>

<file path=xl/sharedStrings.xml><?xml version="1.0" encoding="utf-8"?>
<sst xmlns="http://schemas.openxmlformats.org/spreadsheetml/2006/main" count="10" uniqueCount="5">
  <si>
    <t>استخراجی از سیف</t>
  </si>
  <si>
    <r>
      <rPr>
        <b/>
        <sz val="26"/>
        <color theme="1"/>
        <rFont val="B Titr"/>
        <charset val="178"/>
      </rPr>
      <t>گام دوم</t>
    </r>
    <r>
      <rPr>
        <b/>
        <sz val="22"/>
        <color theme="1"/>
        <rFont val="B Titr"/>
        <charset val="178"/>
      </rPr>
      <t xml:space="preserve">:اگر </t>
    </r>
    <r>
      <rPr>
        <b/>
        <sz val="26"/>
        <color theme="1"/>
        <rFont val="B Titr"/>
        <charset val="178"/>
      </rPr>
      <t>Vu(همانF12)</t>
    </r>
    <r>
      <rPr>
        <b/>
        <sz val="22"/>
        <color theme="1"/>
        <rFont val="B Titr"/>
        <charset val="178"/>
      </rPr>
      <t xml:space="preserve"> استخراجی از نرم افزار safe از </t>
    </r>
    <r>
      <rPr>
        <b/>
        <sz val="26"/>
        <color theme="1"/>
        <rFont val="B Titr"/>
        <charset val="178"/>
      </rPr>
      <t>øVn</t>
    </r>
    <r>
      <rPr>
        <b/>
        <sz val="22"/>
        <color theme="1"/>
        <rFont val="B Titr"/>
        <charset val="178"/>
      </rPr>
      <t xml:space="preserve"> بزرگتر بود نیازی به میلگرد برشی مطابق دیتایل بالا میباشد.</t>
    </r>
  </si>
  <si>
    <r>
      <rPr>
        <b/>
        <sz val="26"/>
        <color theme="1"/>
        <rFont val="B Titr"/>
        <charset val="178"/>
      </rPr>
      <t>گام اول</t>
    </r>
    <r>
      <rPr>
        <b/>
        <sz val="22"/>
        <color theme="1"/>
        <rFont val="B Titr"/>
        <charset val="178"/>
      </rPr>
      <t xml:space="preserve">:اگر </t>
    </r>
    <r>
      <rPr>
        <b/>
        <sz val="26"/>
        <color theme="1"/>
        <rFont val="B Titr"/>
        <charset val="178"/>
      </rPr>
      <t>Vu(همانF12)</t>
    </r>
    <r>
      <rPr>
        <b/>
        <sz val="22"/>
        <color theme="1"/>
        <rFont val="B Titr"/>
        <charset val="178"/>
      </rPr>
      <t xml:space="preserve"> استخراجی از نرم افزار safe از </t>
    </r>
    <r>
      <rPr>
        <b/>
        <sz val="26"/>
        <color theme="1"/>
        <rFont val="B Titr"/>
        <charset val="178"/>
      </rPr>
      <t>øVn</t>
    </r>
    <r>
      <rPr>
        <b/>
        <sz val="22"/>
        <color theme="1"/>
        <rFont val="B Titr"/>
        <charset val="178"/>
      </rPr>
      <t xml:space="preserve"> کوچکتر بود نیازی به میلگرد برشی مطابق دیتابل زیر نیست.</t>
    </r>
  </si>
  <si>
    <r>
      <t>As,top</t>
    </r>
    <r>
      <rPr>
        <b/>
        <sz val="22"/>
        <color theme="1"/>
        <rFont val="Calibri"/>
        <family val="2"/>
        <scheme val="minor"/>
      </rPr>
      <t>(cm2)</t>
    </r>
  </si>
  <si>
    <r>
      <t>As,bott</t>
    </r>
    <r>
      <rPr>
        <b/>
        <sz val="22"/>
        <color theme="1"/>
        <rFont val="Calibri"/>
        <family val="2"/>
        <scheme val="minor"/>
      </rPr>
      <t>(cm2)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</si>
</sst>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B Titr"/>
      <charset val="178"/>
    </font>
    <font>
      <b/>
      <sz val="26"/>
      <color theme="1"/>
      <name val="B Titr"/>
      <charset val="178"/>
    </font>
    <font>
      <b/>
      <sz val="14"/>
      <color theme="0"/>
      <name val="Calibri"/>
      <family val="2"/>
      <scheme val="minor"/>
    </font>
    <font>
      <b/>
      <sz val="24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1" fontId="9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1" fontId="6" fillId="3" borderId="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1" fontId="6" fillId="3" borderId="17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22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/>
      <protection locked="0"/>
    </xf>
    <xf numFmtId="1" fontId="6" fillId="3" borderId="23" xfId="0" applyNumberFormat="1" applyFont="1" applyFill="1" applyBorder="1" applyAlignment="1" applyProtection="1">
      <alignment horizontal="center" vertical="center"/>
      <protection locked="0"/>
    </xf>
    <xf numFmtId="1" fontId="6" fillId="3" borderId="19" xfId="0" applyNumberFormat="1" applyFont="1" applyFill="1" applyBorder="1" applyAlignment="1" applyProtection="1">
      <alignment horizontal="center" vertical="center"/>
      <protection locked="0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21" xfId="0" applyNumberFormat="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14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2" fontId="5" fillId="3" borderId="8" xfId="0" applyNumberFormat="1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left" vertical="center"/>
    </xf>
    <xf numFmtId="1" fontId="6" fillId="5" borderId="5" xfId="0" applyNumberFormat="1" applyFont="1" applyFill="1" applyBorder="1" applyAlignment="1" applyProtection="1">
      <alignment horizontal="center" vertical="center"/>
      <protection locked="0"/>
    </xf>
    <xf numFmtId="1" fontId="7" fillId="3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414338</xdr:colOff>
      <xdr:row>2</xdr:row>
      <xdr:rowOff>90487</xdr:rowOff>
    </xdr:from>
    <xdr:to>
      <xdr:col>9</xdr:col>
      <xdr:colOff>792957</xdr:colOff>
      <xdr:row>14</xdr:row>
      <xdr:rowOff>14538</xdr:rowOff>
    </xdr:to>
    <xdr:pic>
      <xdr:nvPicPr>
        <xdr:cNvPr id="2" name="imi" descr="آموزش طراحی لرزه ای دیافراگم | انجمن تاپ فرو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994" y="781050"/>
          <a:ext cx="3902869" cy="278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26193</xdr:colOff>
      <xdr:row>2</xdr:row>
      <xdr:rowOff>71438</xdr:rowOff>
    </xdr:from>
    <xdr:to>
      <xdr:col>18</xdr:col>
      <xdr:colOff>400862</xdr:colOff>
      <xdr:row>14</xdr:row>
      <xdr:rowOff>90488</xdr:rowOff>
    </xdr:to>
    <xdr:pic>
      <xdr:nvPicPr>
        <xdr:cNvPr id="3" name="imi" descr="کنترل انتقال برش از دیافراگم | گروه مهندسی ایدسا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412" y="762001"/>
          <a:ext cx="5565794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500251</xdr:colOff>
      <xdr:row>2</xdr:row>
      <xdr:rowOff>88108</xdr:rowOff>
    </xdr:from>
    <xdr:to>
      <xdr:col>26</xdr:col>
      <xdr:colOff>482552</xdr:colOff>
      <xdr:row>14</xdr:row>
      <xdr:rowOff>97632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28032" y="778671"/>
          <a:ext cx="4649551" cy="2867024"/>
        </a:xfrm>
        <a:prstGeom prst="rect">
          <a:avLst/>
        </a:prstGeom>
      </xdr:spPr>
    </xdr:pic>
    <xdr:clientData/>
  </xdr:twoCellAnchor>
  <xdr:oneCellAnchor>
    <xdr:from>
      <xdr:col>5</xdr:col>
      <xdr:colOff>190500</xdr:colOff>
      <xdr:row>16</xdr:row>
      <xdr:rowOff>38100</xdr:rowOff>
    </xdr:from>
    <xdr:ext cx="876300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38150" y="384810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38150" y="384810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𝑉_𝑢≤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6</xdr:col>
      <xdr:colOff>257175</xdr:colOff>
      <xdr:row>16</xdr:row>
      <xdr:rowOff>28575</xdr:rowOff>
    </xdr:from>
    <xdr:ext cx="350481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352550" y="383857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352550" y="383857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6</xdr:col>
      <xdr:colOff>504824</xdr:colOff>
      <xdr:row>16</xdr:row>
      <xdr:rowOff>9525</xdr:rowOff>
    </xdr:from>
    <xdr:ext cx="61912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600199" y="3819525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600199" y="3819525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8</xdr:col>
      <xdr:colOff>76200</xdr:colOff>
      <xdr:row>16</xdr:row>
      <xdr:rowOff>9525</xdr:rowOff>
    </xdr:from>
    <xdr:ext cx="165096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2390775" y="3819525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75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390775" y="3819525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=0.75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238126</xdr:colOff>
      <xdr:row>16</xdr:row>
      <xdr:rowOff>28575</xdr:rowOff>
    </xdr:from>
    <xdr:ext cx="571500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114926" y="43148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=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114926" y="43148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790575</xdr:colOff>
      <xdr:row>16</xdr:row>
      <xdr:rowOff>0</xdr:rowOff>
    </xdr:from>
    <xdr:ext cx="2038350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6515100" y="3810000"/>
              <a:ext cx="203835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53</m:t>
                    </m:r>
                    <m:r>
                      <m:rPr>
                        <m:sty m:val="p"/>
                      </m:rPr>
                      <a:rPr lang="el-GR" sz="3200" b="0" i="1">
                        <a:latin typeface="Cambria Math" panose="02040503050406030204" pitchFamily="18" charset="0"/>
                      </a:rPr>
                      <m:t>λ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515100" y="3810000"/>
              <a:ext cx="203835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𝐴_𝑐𝑣 (0.53</a:t>
              </a:r>
              <a:r>
                <a:rPr lang="el-GR" sz="3200" b="0" i="0">
                  <a:latin typeface="Cambria Math" panose="02040503050406030204" pitchFamily="18" charset="0"/>
                </a:rPr>
                <a:t>λ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16</xdr:col>
      <xdr:colOff>542925</xdr:colOff>
      <xdr:row>15</xdr:row>
      <xdr:rowOff>133349</xdr:rowOff>
    </xdr:from>
    <xdr:ext cx="1142999" cy="596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8429625" y="3705224"/>
              <a:ext cx="1142999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𝑓𝑐</m:t>
                        </m:r>
                      </m:e>
                    </m:rad>
                    <m:r>
                      <a:rPr lang="en-US" sz="3200" b="0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8429625" y="3705224"/>
              <a:ext cx="1142999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</a:rPr>
                <a:t>√</a:t>
              </a:r>
              <a:r>
                <a:rPr lang="en-US" sz="3200" b="0" i="0">
                  <a:latin typeface="Cambria Math" panose="02040503050406030204" pitchFamily="18" charset="0"/>
                </a:rPr>
                <a:t>𝑓𝑐+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18</xdr:col>
      <xdr:colOff>485775</xdr:colOff>
      <xdr:row>15</xdr:row>
      <xdr:rowOff>57150</xdr:rowOff>
    </xdr:from>
    <xdr:ext cx="585545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9591675" y="3629025"/>
              <a:ext cx="585545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9591675" y="3629025"/>
              <a:ext cx="585545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19</xdr:col>
      <xdr:colOff>428625</xdr:colOff>
      <xdr:row>15</xdr:row>
      <xdr:rowOff>200025</xdr:rowOff>
    </xdr:from>
    <xdr:ext cx="496226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10144125" y="3771900"/>
              <a:ext cx="496226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𝑦</m:t>
                      </m:r>
                    </m:sub>
                  </m:sSub>
                </m:oMath>
              </a14:m>
              <a:r>
                <a:rPr lang="fa-IR" sz="3200"/>
                <a:t>(</a:t>
              </a:r>
              <a:endParaRPr lang="en-US" sz="3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0144125" y="3771900"/>
              <a:ext cx="496226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r>
                <a:rPr lang="fa-IR" sz="3200"/>
                <a:t>(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5</xdr:col>
      <xdr:colOff>28575</xdr:colOff>
      <xdr:row>19</xdr:row>
      <xdr:rowOff>57150</xdr:rowOff>
    </xdr:from>
    <xdr:ext cx="776623" cy="7514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276225" y="5895975"/>
              <a:ext cx="776623" cy="7514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>
                <a:ea typeface="Cambria Math" panose="02040503050406030204" pitchFamily="18" charset="0"/>
              </a:endParaRPr>
            </a:p>
            <a:p>
              <a:r>
                <a:rPr lang="fa-IR" sz="1600" b="1"/>
                <a:t>سایزمیلگرد</a:t>
              </a:r>
              <a:endParaRPr lang="en-US" sz="1600" b="1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276225" y="5895975"/>
              <a:ext cx="776623" cy="7514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>
                <a:ea typeface="Cambria Math" panose="02040503050406030204" pitchFamily="18" charset="0"/>
              </a:endParaRPr>
            </a:p>
            <a:p>
              <a:r>
                <a:rPr lang="fa-IR" sz="1600" b="1"/>
                <a:t>سایزمیلگرد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8</xdr:col>
      <xdr:colOff>85724</xdr:colOff>
      <xdr:row>19</xdr:row>
      <xdr:rowOff>190500</xdr:rowOff>
    </xdr:from>
    <xdr:ext cx="37147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2162174" y="6029325"/>
              <a:ext cx="37147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2162174" y="6029325"/>
              <a:ext cx="37147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𝑛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6</xdr:col>
      <xdr:colOff>123825</xdr:colOff>
      <xdr:row>19</xdr:row>
      <xdr:rowOff>114300</xdr:rowOff>
    </xdr:from>
    <xdr:ext cx="371475" cy="723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981075" y="5953125"/>
              <a:ext cx="37147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@</m:t>
                    </m:r>
                  </m:oMath>
                </m:oMathPara>
              </a14:m>
              <a:endParaRPr lang="en-US" sz="3200" b="0"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981075" y="5953125"/>
              <a:ext cx="37147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@</a:t>
              </a:r>
              <a:endParaRPr lang="en-US" sz="3200" b="0"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9</xdr:col>
      <xdr:colOff>209550</xdr:colOff>
      <xdr:row>19</xdr:row>
      <xdr:rowOff>57151</xdr:rowOff>
    </xdr:from>
    <xdr:ext cx="537920" cy="64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2647950" y="5781676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2647950" y="5781676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7</xdr:col>
      <xdr:colOff>171450</xdr:colOff>
      <xdr:row>17</xdr:row>
      <xdr:rowOff>104775</xdr:rowOff>
    </xdr:from>
    <xdr:ext cx="537920" cy="64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638300" y="5114925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638300" y="5114925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47625</xdr:colOff>
      <xdr:row>19</xdr:row>
      <xdr:rowOff>95250</xdr:rowOff>
    </xdr:from>
    <xdr:ext cx="581025" cy="809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6991350" y="5457825"/>
              <a:ext cx="58102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h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6991350" y="5457825"/>
              <a:ext cx="58102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ℎ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76199</xdr:colOff>
      <xdr:row>18</xdr:row>
      <xdr:rowOff>504825</xdr:rowOff>
    </xdr:from>
    <xdr:ext cx="723901" cy="1028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5562599" y="5762625"/>
              <a:ext cx="723901" cy="1028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2000"/>
            </a:p>
            <a:p>
              <a:r>
                <a:rPr lang="en-US" sz="2000"/>
                <a:t>(cm</a:t>
              </a:r>
              <a:r>
                <a:rPr lang="en-US" sz="1800"/>
                <a:t>2</a:t>
              </a:r>
              <a:r>
                <a:rPr lang="en-US" sz="2000"/>
                <a:t>)</a:t>
              </a:r>
              <a:endParaRPr lang="en-US" sz="32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5562599" y="5762625"/>
              <a:ext cx="723901" cy="1028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𝐴_𝑐𝑣</a:t>
              </a:r>
              <a:endParaRPr lang="en-US" sz="2000"/>
            </a:p>
            <a:p>
              <a:pPr/>
              <a:r>
                <a:rPr lang="en-US" sz="2000"/>
                <a:t>(cm</a:t>
              </a:r>
              <a:r>
                <a:rPr lang="en-US" sz="1800"/>
                <a:t>2</a:t>
              </a:r>
              <a:r>
                <a:rPr lang="en-US" sz="2000"/>
                <a:t>)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104775</xdr:colOff>
      <xdr:row>17</xdr:row>
      <xdr:rowOff>209550</xdr:rowOff>
    </xdr:from>
    <xdr:ext cx="771525" cy="6070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4981575" y="5219700"/>
              <a:ext cx="771525" cy="6070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4981575" y="5219700"/>
              <a:ext cx="771525" cy="6070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3600" b="0" i="0">
                  <a:latin typeface="Cambria Math" panose="02040503050406030204" pitchFamily="18" charset="0"/>
                </a:rPr>
                <a:t>𝐴_𝑐𝑣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11</xdr:col>
      <xdr:colOff>28575</xdr:colOff>
      <xdr:row>19</xdr:row>
      <xdr:rowOff>85725</xdr:rowOff>
    </xdr:from>
    <xdr:ext cx="581025" cy="838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4295775" y="5924550"/>
              <a:ext cx="581025" cy="838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4295775" y="5924550"/>
              <a:ext cx="581025" cy="838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7</xdr:col>
      <xdr:colOff>0</xdr:colOff>
      <xdr:row>19</xdr:row>
      <xdr:rowOff>104775</xdr:rowOff>
    </xdr:from>
    <xdr:ext cx="581025" cy="723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1466850" y="5943600"/>
              <a:ext cx="58102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h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466850" y="5943600"/>
              <a:ext cx="58102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ℎ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15</xdr:col>
      <xdr:colOff>323849</xdr:colOff>
      <xdr:row>18</xdr:row>
      <xdr:rowOff>19050</xdr:rowOff>
    </xdr:from>
    <xdr:ext cx="1476376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8686799" y="4800600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8686799" y="4800600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19</xdr:col>
      <xdr:colOff>457199</xdr:colOff>
      <xdr:row>18</xdr:row>
      <xdr:rowOff>19050</xdr:rowOff>
    </xdr:from>
    <xdr:ext cx="1419225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11391899" y="4800600"/>
              <a:ext cx="1419225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1391899" y="4800600"/>
              <a:ext cx="1419225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19</xdr:col>
      <xdr:colOff>133350</xdr:colOff>
      <xdr:row>18</xdr:row>
      <xdr:rowOff>28575</xdr:rowOff>
    </xdr:from>
    <xdr:ext cx="350481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11068050" y="481012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1068050" y="481012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10</xdr:col>
      <xdr:colOff>419100</xdr:colOff>
      <xdr:row>15</xdr:row>
      <xdr:rowOff>209550</xdr:rowOff>
    </xdr:from>
    <xdr:ext cx="1186607" cy="5635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4314825" y="3781425"/>
              <a:ext cx="1186607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λ</m:t>
                    </m:r>
                    <m:r>
                      <a:rPr lang="fa-I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a-I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</m:oMath>
                </m:oMathPara>
              </a14:m>
              <a:endParaRPr lang="en-US" sz="8000">
                <a:effectLst/>
              </a:endParaRPr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4314825" y="3781425"/>
              <a:ext cx="1186607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3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fa-IR" sz="3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</a:t>
              </a:r>
              <a:endParaRPr lang="en-US" sz="8000">
                <a:effectLst/>
              </a:endParaRPr>
            </a:p>
          </xdr:txBody>
        </xdr:sp>
      </mc:Fallback>
    </mc:AlternateContent>
    <xdr:clientData/>
  </xdr:oneCellAnchor>
  <xdr:oneCellAnchor>
    <xdr:from>
      <xdr:col>2</xdr:col>
      <xdr:colOff>28575</xdr:colOff>
      <xdr:row>18</xdr:row>
      <xdr:rowOff>504824</xdr:rowOff>
    </xdr:from>
    <xdr:ext cx="537920" cy="885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/>
            <xdr:cNvSpPr txBox="1"/>
          </xdr:nvSpPr>
          <xdr:spPr>
            <a:xfrm>
              <a:off x="28575" y="5286374"/>
              <a:ext cx="537920" cy="885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28575" y="5286374"/>
              <a:ext cx="537920" cy="885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3</xdr:col>
      <xdr:colOff>0</xdr:colOff>
      <xdr:row>18</xdr:row>
      <xdr:rowOff>514350</xdr:rowOff>
    </xdr:from>
    <xdr:ext cx="537920" cy="857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609600" y="5295900"/>
              <a:ext cx="537920" cy="857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609600" y="5295900"/>
              <a:ext cx="537920" cy="857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</a:rPr>
                <a:t>𝑓_𝑐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25</xdr:col>
      <xdr:colOff>814387</xdr:colOff>
      <xdr:row>17</xdr:row>
      <xdr:rowOff>238126</xdr:rowOff>
    </xdr:from>
    <xdr:ext cx="61912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16578262" y="5393532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16578262" y="5393532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𝑉_𝑢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5</xdr:col>
      <xdr:colOff>9525</xdr:colOff>
      <xdr:row>29</xdr:row>
      <xdr:rowOff>9525</xdr:rowOff>
    </xdr:from>
    <xdr:ext cx="1771650" cy="64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2695575" y="10467975"/>
              <a:ext cx="177165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2695575" y="10467975"/>
              <a:ext cx="177165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en-US" sz="4000" b="0" i="0">
                  <a:latin typeface="Cambria Math" panose="02040503050406030204" pitchFamily="18" charset="0"/>
                </a:rPr>
                <a:t>𝑡,𝑛𝑒𝑤)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24</xdr:col>
      <xdr:colOff>416718</xdr:colOff>
      <xdr:row>23</xdr:row>
      <xdr:rowOff>166686</xdr:rowOff>
    </xdr:from>
    <xdr:to>
      <xdr:col>30</xdr:col>
      <xdr:colOff>416718</xdr:colOff>
      <xdr:row>34</xdr:row>
      <xdr:rowOff>221353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573374" y="7596186"/>
          <a:ext cx="5667375" cy="4555229"/>
        </a:xfrm>
        <a:prstGeom prst="rect">
          <a:avLst/>
        </a:prstGeom>
      </xdr:spPr>
    </xdr:pic>
    <xdr:clientData/>
  </xdr:twoCellAnchor>
  <xdr:twoCellAnchor editAs="oneCell">
    <xdr:from>
      <xdr:col>2</xdr:col>
      <xdr:colOff>369093</xdr:colOff>
      <xdr:row>32</xdr:row>
      <xdr:rowOff>226220</xdr:rowOff>
    </xdr:from>
    <xdr:to>
      <xdr:col>23</xdr:col>
      <xdr:colOff>297656</xdr:colOff>
      <xdr:row>61</xdr:row>
      <xdr:rowOff>143418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3531" y="11668126"/>
          <a:ext cx="13263563" cy="6834729"/>
        </a:xfrm>
        <a:prstGeom prst="rect">
          <a:avLst/>
        </a:prstGeom>
      </xdr:spPr>
    </xdr:pic>
    <xdr:clientData/>
  </xdr:twoCellAnchor>
  <xdr:twoCellAnchor>
    <xdr:from>
      <xdr:col>16</xdr:col>
      <xdr:colOff>95250</xdr:colOff>
      <xdr:row>36</xdr:row>
      <xdr:rowOff>59531</xdr:rowOff>
    </xdr:from>
    <xdr:to>
      <xdr:col>19</xdr:col>
      <xdr:colOff>23812</xdr:colOff>
      <xdr:row>38</xdr:row>
      <xdr:rowOff>23812</xdr:rowOff>
    </xdr:to>
    <xdr:sp macro="" textlink="">
      <xdr:nvSpPr>
        <xdr:cNvPr id="50" name="Rectangle 49"/>
        <xdr:cNvSpPr/>
      </xdr:nvSpPr>
      <xdr:spPr>
        <a:xfrm>
          <a:off x="10394156" y="12465844"/>
          <a:ext cx="1750219" cy="440531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190500</xdr:colOff>
      <xdr:row>43</xdr:row>
      <xdr:rowOff>178593</xdr:rowOff>
    </xdr:from>
    <xdr:to>
      <xdr:col>17</xdr:col>
      <xdr:colOff>381000</xdr:colOff>
      <xdr:row>45</xdr:row>
      <xdr:rowOff>59531</xdr:rowOff>
    </xdr:to>
    <xdr:sp macro="" textlink="">
      <xdr:nvSpPr>
        <xdr:cNvPr id="51" name="Rectangle 50"/>
        <xdr:cNvSpPr/>
      </xdr:nvSpPr>
      <xdr:spPr>
        <a:xfrm>
          <a:off x="10489406" y="14251781"/>
          <a:ext cx="797719" cy="357188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69056</xdr:colOff>
      <xdr:row>56</xdr:row>
      <xdr:rowOff>214312</xdr:rowOff>
    </xdr:from>
    <xdr:to>
      <xdr:col>15</xdr:col>
      <xdr:colOff>142875</xdr:colOff>
      <xdr:row>60</xdr:row>
      <xdr:rowOff>95249</xdr:rowOff>
    </xdr:to>
    <xdr:sp macro="" textlink="">
      <xdr:nvSpPr>
        <xdr:cNvPr id="52" name="Rectangle 51"/>
        <xdr:cNvSpPr/>
      </xdr:nvSpPr>
      <xdr:spPr>
        <a:xfrm>
          <a:off x="7605712" y="17383125"/>
          <a:ext cx="2097882" cy="833437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59532</xdr:colOff>
      <xdr:row>19</xdr:row>
      <xdr:rowOff>797719</xdr:rowOff>
    </xdr:from>
    <xdr:to>
      <xdr:col>19</xdr:col>
      <xdr:colOff>369093</xdr:colOff>
      <xdr:row>56</xdr:row>
      <xdr:rowOff>226218</xdr:rowOff>
    </xdr:to>
    <xdr:cxnSp macro="">
      <xdr:nvCxnSpPr>
        <xdr:cNvPr id="54" name="Straight Arrow Connector 53"/>
        <xdr:cNvCxnSpPr/>
      </xdr:nvCxnSpPr>
      <xdr:spPr>
        <a:xfrm flipH="1">
          <a:off x="7596188" y="6381750"/>
          <a:ext cx="4893468" cy="1101328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238124</xdr:colOff>
      <xdr:row>34</xdr:row>
      <xdr:rowOff>83344</xdr:rowOff>
    </xdr:from>
    <xdr:to>
      <xdr:col>8</xdr:col>
      <xdr:colOff>23812</xdr:colOff>
      <xdr:row>39</xdr:row>
      <xdr:rowOff>119062</xdr:rowOff>
    </xdr:to>
    <xdr:sp macro="" textlink="">
      <xdr:nvSpPr>
        <xdr:cNvPr id="58" name="Rectangle 57"/>
        <xdr:cNvSpPr/>
      </xdr:nvSpPr>
      <xdr:spPr>
        <a:xfrm>
          <a:off x="1452562" y="12013407"/>
          <a:ext cx="3309938" cy="1226343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22</xdr:col>
      <xdr:colOff>95249</xdr:colOff>
      <xdr:row>15</xdr:row>
      <xdr:rowOff>154781</xdr:rowOff>
    </xdr:from>
    <xdr:ext cx="2178844" cy="514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14037468" y="3940969"/>
              <a:ext cx="2178844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n-US" sz="32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𝑚𝑎𝑥</m:t>
                      </m:r>
                    </m:sub>
                  </m:sSub>
                  <m:r>
                    <a:rPr lang="en-US" sz="3200" b="0" i="1">
                      <a:latin typeface="Cambria Math" panose="02040503050406030204" pitchFamily="18" charset="0"/>
                    </a:rPr>
                    <m:t>≤</m:t>
                  </m:r>
                </m:oMath>
              </a14:m>
              <a:r>
                <a:rPr lang="en-US" sz="2800"/>
                <a:t>2.15</a:t>
              </a:r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4037468" y="3940969"/>
              <a:ext cx="2178844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𝑉_(𝑢,𝑚𝑎𝑥)≤</a:t>
              </a:r>
              <a:r>
                <a:rPr lang="en-US" sz="2800"/>
                <a:t>2.15</a:t>
              </a:r>
            </a:p>
          </xdr:txBody>
        </xdr:sp>
      </mc:Fallback>
    </mc:AlternateContent>
    <xdr:clientData/>
  </xdr:oneCellAnchor>
  <xdr:oneCellAnchor>
    <xdr:from>
      <xdr:col>25</xdr:col>
      <xdr:colOff>428624</xdr:colOff>
      <xdr:row>15</xdr:row>
      <xdr:rowOff>154781</xdr:rowOff>
    </xdr:from>
    <xdr:ext cx="61912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16192499" y="3940969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16192499" y="3940969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𝐴_𝑐𝑣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25</xdr:col>
      <xdr:colOff>964406</xdr:colOff>
      <xdr:row>15</xdr:row>
      <xdr:rowOff>47625</xdr:rowOff>
    </xdr:from>
    <xdr:ext cx="809625" cy="596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16728281" y="3833813"/>
              <a:ext cx="809625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𝑓𝑐</m:t>
                        </m:r>
                      </m:e>
                    </m:rad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16728281" y="3833813"/>
              <a:ext cx="809625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</a:rPr>
                <a:t>√</a:t>
              </a:r>
              <a:r>
                <a:rPr lang="en-US" sz="3200" b="0" i="0">
                  <a:latin typeface="Cambria Math" panose="02040503050406030204" pitchFamily="18" charset="0"/>
                </a:rPr>
                <a:t>𝑓𝑐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28</xdr:col>
      <xdr:colOff>59531</xdr:colOff>
      <xdr:row>18</xdr:row>
      <xdr:rowOff>0</xdr:rowOff>
    </xdr:from>
    <xdr:ext cx="1273969" cy="514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18669000" y="5405438"/>
              <a:ext cx="1273969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8669000" y="5405438"/>
              <a:ext cx="1273969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𝑉_(𝑢,𝑚𝑎𝑥)</a:t>
              </a:r>
              <a:endParaRPr lang="en-US" sz="2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414338</xdr:colOff>
      <xdr:row>2</xdr:row>
      <xdr:rowOff>90487</xdr:rowOff>
    </xdr:from>
    <xdr:to>
      <xdr:col>9</xdr:col>
      <xdr:colOff>792957</xdr:colOff>
      <xdr:row>14</xdr:row>
      <xdr:rowOff>14538</xdr:rowOff>
    </xdr:to>
    <xdr:pic>
      <xdr:nvPicPr>
        <xdr:cNvPr id="2" name="imi" descr="آموزش طراحی لرزه ای دیافراگم | انجمن تاپ فرو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138" y="776287"/>
          <a:ext cx="3912394" cy="278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26193</xdr:colOff>
      <xdr:row>2</xdr:row>
      <xdr:rowOff>71438</xdr:rowOff>
    </xdr:from>
    <xdr:to>
      <xdr:col>18</xdr:col>
      <xdr:colOff>400862</xdr:colOff>
      <xdr:row>14</xdr:row>
      <xdr:rowOff>90488</xdr:rowOff>
    </xdr:to>
    <xdr:pic>
      <xdr:nvPicPr>
        <xdr:cNvPr id="3" name="imi" descr="کنترل انتقال برش از دیافراگم | گروه مهندسی ایدسا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318" y="757238"/>
          <a:ext cx="5584844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500251</xdr:colOff>
      <xdr:row>2</xdr:row>
      <xdr:rowOff>88108</xdr:rowOff>
    </xdr:from>
    <xdr:to>
      <xdr:col>26</xdr:col>
      <xdr:colOff>482552</xdr:colOff>
      <xdr:row>14</xdr:row>
      <xdr:rowOff>97632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63751" y="773908"/>
          <a:ext cx="4659076" cy="2867024"/>
        </a:xfrm>
        <a:prstGeom prst="rect">
          <a:avLst/>
        </a:prstGeom>
      </xdr:spPr>
    </xdr:pic>
    <xdr:clientData/>
  </xdr:twoCellAnchor>
  <xdr:oneCellAnchor>
    <xdr:from>
      <xdr:col>5</xdr:col>
      <xdr:colOff>190500</xdr:colOff>
      <xdr:row>16</xdr:row>
      <xdr:rowOff>38100</xdr:rowOff>
    </xdr:from>
    <xdr:ext cx="876300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2876550" y="405765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2876550" y="405765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𝑉_𝑢≤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6</xdr:col>
      <xdr:colOff>257175</xdr:colOff>
      <xdr:row>16</xdr:row>
      <xdr:rowOff>28575</xdr:rowOff>
    </xdr:from>
    <xdr:ext cx="350481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3790950" y="404812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3790950" y="4048125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6</xdr:col>
      <xdr:colOff>504824</xdr:colOff>
      <xdr:row>16</xdr:row>
      <xdr:rowOff>9525</xdr:rowOff>
    </xdr:from>
    <xdr:ext cx="619125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038599" y="4029075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038599" y="4029075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8</xdr:col>
      <xdr:colOff>76200</xdr:colOff>
      <xdr:row>16</xdr:row>
      <xdr:rowOff>9525</xdr:rowOff>
    </xdr:from>
    <xdr:ext cx="1650965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4829175" y="4029075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75</m:t>
                    </m:r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4829175" y="4029075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=0.75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238126</xdr:colOff>
      <xdr:row>16</xdr:row>
      <xdr:rowOff>28575</xdr:rowOff>
    </xdr:from>
    <xdr:ext cx="571500" cy="4863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8401051" y="40481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=</a:t>
              </a:r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8401051" y="40481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=</a:t>
              </a:r>
            </a:p>
          </xdr:txBody>
        </xdr:sp>
      </mc:Fallback>
    </mc:AlternateContent>
    <xdr:clientData/>
  </xdr:oneCellAnchor>
  <xdr:oneCellAnchor>
    <xdr:from>
      <xdr:col>13</xdr:col>
      <xdr:colOff>790575</xdr:colOff>
      <xdr:row>16</xdr:row>
      <xdr:rowOff>0</xdr:rowOff>
    </xdr:from>
    <xdr:ext cx="2038350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8953500" y="4019550"/>
              <a:ext cx="203835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</a:rPr>
                      <m:t>17</m:t>
                    </m:r>
                    <m:r>
                      <m:rPr>
                        <m:sty m:val="p"/>
                      </m:rPr>
                      <a:rPr lang="el-GR" sz="3200" b="0" i="1">
                        <a:latin typeface="Cambria Math" panose="02040503050406030204" pitchFamily="18" charset="0"/>
                      </a:rPr>
                      <m:t>λ</m:t>
                    </m:r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8953500" y="4019550"/>
              <a:ext cx="203835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𝐴_𝑐𝑣 (0.17</a:t>
              </a:r>
              <a:r>
                <a:rPr lang="el-GR" sz="3200" b="0" i="0">
                  <a:latin typeface="Cambria Math" panose="02040503050406030204" pitchFamily="18" charset="0"/>
                </a:rPr>
                <a:t>λ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16</xdr:col>
      <xdr:colOff>542925</xdr:colOff>
      <xdr:row>15</xdr:row>
      <xdr:rowOff>133349</xdr:rowOff>
    </xdr:from>
    <xdr:ext cx="1142999" cy="5963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10868025" y="3914774"/>
              <a:ext cx="1142999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𝑓𝑐</m:t>
                        </m:r>
                      </m:e>
                    </m:rad>
                    <m:r>
                      <a:rPr lang="en-US" sz="3200" b="0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10868025" y="3914774"/>
              <a:ext cx="1142999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</a:rPr>
                <a:t>√</a:t>
              </a:r>
              <a:r>
                <a:rPr lang="en-US" sz="3200" b="0" i="0">
                  <a:latin typeface="Cambria Math" panose="02040503050406030204" pitchFamily="18" charset="0"/>
                </a:rPr>
                <a:t>𝑓𝑐+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18</xdr:col>
      <xdr:colOff>485775</xdr:colOff>
      <xdr:row>15</xdr:row>
      <xdr:rowOff>57150</xdr:rowOff>
    </xdr:from>
    <xdr:ext cx="585545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12030075" y="3838575"/>
              <a:ext cx="585545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12030075" y="3838575"/>
              <a:ext cx="585545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19</xdr:col>
      <xdr:colOff>428625</xdr:colOff>
      <xdr:row>15</xdr:row>
      <xdr:rowOff>200025</xdr:rowOff>
    </xdr:from>
    <xdr:ext cx="496226" cy="532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12582525" y="3981450"/>
              <a:ext cx="496226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𝑦</m:t>
                      </m:r>
                    </m:sub>
                  </m:sSub>
                </m:oMath>
              </a14:m>
              <a:r>
                <a:rPr lang="fa-IR" sz="3200"/>
                <a:t>(</a:t>
              </a:r>
              <a:endParaRPr lang="en-US" sz="32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12582525" y="3981450"/>
              <a:ext cx="496226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r>
                <a:rPr lang="fa-IR" sz="3200"/>
                <a:t>(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5</xdr:col>
      <xdr:colOff>28575</xdr:colOff>
      <xdr:row>19</xdr:row>
      <xdr:rowOff>57150</xdr:rowOff>
    </xdr:from>
    <xdr:ext cx="776623" cy="75142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2714625" y="5657850"/>
              <a:ext cx="776623" cy="7514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>
                <a:ea typeface="Cambria Math" panose="02040503050406030204" pitchFamily="18" charset="0"/>
              </a:endParaRPr>
            </a:p>
            <a:p>
              <a:r>
                <a:rPr lang="fa-IR" sz="1600" b="1"/>
                <a:t>سایزمیلگرد</a:t>
              </a:r>
              <a:endParaRPr lang="en-US" sz="1600" b="1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2714625" y="5657850"/>
              <a:ext cx="776623" cy="7514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>
                <a:ea typeface="Cambria Math" panose="02040503050406030204" pitchFamily="18" charset="0"/>
              </a:endParaRPr>
            </a:p>
            <a:p>
              <a:r>
                <a:rPr lang="fa-IR" sz="1600" b="1"/>
                <a:t>سایزمیلگرد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8</xdr:col>
      <xdr:colOff>85724</xdr:colOff>
      <xdr:row>19</xdr:row>
      <xdr:rowOff>190500</xdr:rowOff>
    </xdr:from>
    <xdr:ext cx="371475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4838699" y="5791200"/>
              <a:ext cx="37147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4838699" y="5791200"/>
              <a:ext cx="37147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𝑛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6</xdr:col>
      <xdr:colOff>123825</xdr:colOff>
      <xdr:row>19</xdr:row>
      <xdr:rowOff>114300</xdr:rowOff>
    </xdr:from>
    <xdr:ext cx="371475" cy="723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3657600" y="5715000"/>
              <a:ext cx="37147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@</m:t>
                    </m:r>
                  </m:oMath>
                </m:oMathPara>
              </a14:m>
              <a:endParaRPr lang="en-US" sz="3200" b="0"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3657600" y="5715000"/>
              <a:ext cx="37147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@</a:t>
              </a:r>
              <a:endParaRPr lang="en-US" sz="3200" b="0"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9</xdr:col>
      <xdr:colOff>209550</xdr:colOff>
      <xdr:row>19</xdr:row>
      <xdr:rowOff>57151</xdr:rowOff>
    </xdr:from>
    <xdr:ext cx="537920" cy="6451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5572125" y="5657851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5572125" y="5657851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7</xdr:col>
      <xdr:colOff>171450</xdr:colOff>
      <xdr:row>17</xdr:row>
      <xdr:rowOff>104775</xdr:rowOff>
    </xdr:from>
    <xdr:ext cx="537920" cy="6451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/>
            <xdr:cNvSpPr txBox="1"/>
          </xdr:nvSpPr>
          <xdr:spPr>
            <a:xfrm>
              <a:off x="4314825" y="4886325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18" name="TextBox 17"/>
            <xdr:cNvSpPr txBox="1"/>
          </xdr:nvSpPr>
          <xdr:spPr>
            <a:xfrm>
              <a:off x="4314825" y="4886325"/>
              <a:ext cx="53792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n-US" sz="4000" b="0" i="0">
                  <a:latin typeface="Cambria Math" panose="02040503050406030204" pitchFamily="18" charset="0"/>
                </a:rPr>
                <a:t>𝑡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47625</xdr:colOff>
      <xdr:row>19</xdr:row>
      <xdr:rowOff>95250</xdr:rowOff>
    </xdr:from>
    <xdr:ext cx="581025" cy="8096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/>
            <xdr:cNvSpPr txBox="1"/>
          </xdr:nvSpPr>
          <xdr:spPr>
            <a:xfrm>
              <a:off x="7600950" y="5695950"/>
              <a:ext cx="58102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h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>
        <xdr:sp macro="" textlink="">
          <xdr:nvSpPr>
            <xdr:cNvPr id="19" name="TextBox 18"/>
            <xdr:cNvSpPr txBox="1"/>
          </xdr:nvSpPr>
          <xdr:spPr>
            <a:xfrm>
              <a:off x="7600950" y="5695950"/>
              <a:ext cx="58102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ℎ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76199</xdr:colOff>
      <xdr:row>18</xdr:row>
      <xdr:rowOff>504825</xdr:rowOff>
    </xdr:from>
    <xdr:ext cx="723901" cy="10287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8239124" y="5524500"/>
              <a:ext cx="723901" cy="1028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2000"/>
            </a:p>
            <a:p>
              <a:r>
                <a:rPr lang="en-US" sz="2000"/>
                <a:t>(cm</a:t>
              </a:r>
              <a:r>
                <a:rPr lang="en-US" sz="1800"/>
                <a:t>2</a:t>
              </a:r>
              <a:r>
                <a:rPr lang="en-US" sz="2000"/>
                <a:t>)</a:t>
              </a:r>
              <a:endParaRPr lang="en-US" sz="32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8239124" y="5524500"/>
              <a:ext cx="723901" cy="1028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𝐴_𝑐𝑣</a:t>
              </a:r>
              <a:endParaRPr lang="en-US" sz="2000"/>
            </a:p>
            <a:p>
              <a:r>
                <a:rPr lang="en-US" sz="2000"/>
                <a:t>(cm</a:t>
              </a:r>
              <a:r>
                <a:rPr lang="en-US" sz="1800"/>
                <a:t>2</a:t>
              </a:r>
              <a:r>
                <a:rPr lang="en-US" sz="2000"/>
                <a:t>)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104775</xdr:colOff>
      <xdr:row>17</xdr:row>
      <xdr:rowOff>209550</xdr:rowOff>
    </xdr:from>
    <xdr:ext cx="771525" cy="6070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7658100" y="4991100"/>
              <a:ext cx="771525" cy="6070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7658100" y="4991100"/>
              <a:ext cx="771525" cy="6070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3600" b="0" i="0">
                  <a:latin typeface="Cambria Math" panose="02040503050406030204" pitchFamily="18" charset="0"/>
                </a:rPr>
                <a:t>𝐴_𝑐𝑣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11</xdr:col>
      <xdr:colOff>28575</xdr:colOff>
      <xdr:row>19</xdr:row>
      <xdr:rowOff>85725</xdr:rowOff>
    </xdr:from>
    <xdr:ext cx="581025" cy="8382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/>
            <xdr:cNvSpPr txBox="1"/>
          </xdr:nvSpPr>
          <xdr:spPr>
            <a:xfrm>
              <a:off x="6972300" y="5686425"/>
              <a:ext cx="581025" cy="838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>
        <xdr:sp macro="" textlink="">
          <xdr:nvSpPr>
            <xdr:cNvPr id="22" name="TextBox 21"/>
            <xdr:cNvSpPr txBox="1"/>
          </xdr:nvSpPr>
          <xdr:spPr>
            <a:xfrm>
              <a:off x="6972300" y="5686425"/>
              <a:ext cx="581025" cy="838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7</xdr:col>
      <xdr:colOff>0</xdr:colOff>
      <xdr:row>19</xdr:row>
      <xdr:rowOff>104775</xdr:rowOff>
    </xdr:from>
    <xdr:ext cx="581025" cy="723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/>
            <xdr:cNvSpPr txBox="1"/>
          </xdr:nvSpPr>
          <xdr:spPr>
            <a:xfrm>
              <a:off x="4143375" y="5705475"/>
              <a:ext cx="58102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h</m:t>
                    </m:r>
                  </m:oMath>
                </m:oMathPara>
              </a14:m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cm</m:t>
                    </m:r>
                    <m:r>
                      <m:rPr>
                        <m:nor/>
                      </m:rPr>
                      <a:rPr lang="en-US" sz="14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Choice>
      <mc:Fallback>
        <xdr:sp macro="" textlink="">
          <xdr:nvSpPr>
            <xdr:cNvPr id="23" name="TextBox 22"/>
            <xdr:cNvSpPr txBox="1"/>
          </xdr:nvSpPr>
          <xdr:spPr>
            <a:xfrm>
              <a:off x="4143375" y="5705475"/>
              <a:ext cx="581025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ℎ</a:t>
              </a:r>
              <a:endParaRPr lang="en-US" sz="32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"(cm)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US" sz="4000" b="1">
                <a:effectLst/>
              </a:endParaRPr>
            </a:p>
            <a:p>
              <a:endParaRPr lang="en-US" sz="3200"/>
            </a:p>
          </xdr:txBody>
        </xdr:sp>
      </mc:Fallback>
    </mc:AlternateContent>
    <xdr:clientData/>
  </xdr:oneCellAnchor>
  <xdr:oneCellAnchor>
    <xdr:from>
      <xdr:col>15</xdr:col>
      <xdr:colOff>323849</xdr:colOff>
      <xdr:row>18</xdr:row>
      <xdr:rowOff>19050</xdr:rowOff>
    </xdr:from>
    <xdr:ext cx="1476376" cy="4863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/>
            <xdr:cNvSpPr txBox="1"/>
          </xdr:nvSpPr>
          <xdr:spPr>
            <a:xfrm>
              <a:off x="9905999" y="5038725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>
        <xdr:sp macro="" textlink="">
          <xdr:nvSpPr>
            <xdr:cNvPr id="24" name="TextBox 23"/>
            <xdr:cNvSpPr txBox="1"/>
          </xdr:nvSpPr>
          <xdr:spPr>
            <a:xfrm>
              <a:off x="9905999" y="5038725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19</xdr:col>
      <xdr:colOff>457199</xdr:colOff>
      <xdr:row>18</xdr:row>
      <xdr:rowOff>19050</xdr:rowOff>
    </xdr:from>
    <xdr:ext cx="1419225" cy="4863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/>
            <xdr:cNvSpPr txBox="1"/>
          </xdr:nvSpPr>
          <xdr:spPr>
            <a:xfrm>
              <a:off x="12611099" y="5038725"/>
              <a:ext cx="1419225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>
        <xdr:sp macro="" textlink="">
          <xdr:nvSpPr>
            <xdr:cNvPr id="25" name="TextBox 24"/>
            <xdr:cNvSpPr txBox="1"/>
          </xdr:nvSpPr>
          <xdr:spPr>
            <a:xfrm>
              <a:off x="12611099" y="5038725"/>
              <a:ext cx="1419225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19</xdr:col>
      <xdr:colOff>133350</xdr:colOff>
      <xdr:row>18</xdr:row>
      <xdr:rowOff>28575</xdr:rowOff>
    </xdr:from>
    <xdr:ext cx="350481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/>
            <xdr:cNvSpPr txBox="1"/>
          </xdr:nvSpPr>
          <xdr:spPr>
            <a:xfrm>
              <a:off x="12287250" y="5048250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26" name="TextBox 25"/>
            <xdr:cNvSpPr txBox="1"/>
          </xdr:nvSpPr>
          <xdr:spPr>
            <a:xfrm>
              <a:off x="12287250" y="5048250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10</xdr:col>
      <xdr:colOff>419100</xdr:colOff>
      <xdr:row>15</xdr:row>
      <xdr:rowOff>209550</xdr:rowOff>
    </xdr:from>
    <xdr:ext cx="1186607" cy="5635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6753225" y="3990975"/>
              <a:ext cx="1186607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λ</m:t>
                    </m:r>
                    <m:r>
                      <a:rPr lang="fa-I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a-IR" sz="3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</m:oMath>
                </m:oMathPara>
              </a14:m>
              <a:endParaRPr lang="en-US" sz="8000">
                <a:effectLst/>
              </a:endParaRPr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6753225" y="3990975"/>
              <a:ext cx="1186607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3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λ</a:t>
              </a:r>
              <a:r>
                <a:rPr lang="fa-IR" sz="3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</a:t>
              </a:r>
              <a:endParaRPr lang="en-US" sz="8000">
                <a:effectLst/>
              </a:endParaRPr>
            </a:p>
          </xdr:txBody>
        </xdr:sp>
      </mc:Fallback>
    </mc:AlternateContent>
    <xdr:clientData/>
  </xdr:oneCellAnchor>
  <xdr:oneCellAnchor>
    <xdr:from>
      <xdr:col>2</xdr:col>
      <xdr:colOff>28575</xdr:colOff>
      <xdr:row>18</xdr:row>
      <xdr:rowOff>504824</xdr:rowOff>
    </xdr:from>
    <xdr:ext cx="537920" cy="8858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1247775" y="5524499"/>
              <a:ext cx="537920" cy="885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1247775" y="5524499"/>
              <a:ext cx="537920" cy="885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3</xdr:col>
      <xdr:colOff>0</xdr:colOff>
      <xdr:row>18</xdr:row>
      <xdr:rowOff>514350</xdr:rowOff>
    </xdr:from>
    <xdr:ext cx="537920" cy="8572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/>
            <xdr:cNvSpPr txBox="1"/>
          </xdr:nvSpPr>
          <xdr:spPr>
            <a:xfrm>
              <a:off x="1828800" y="5534025"/>
              <a:ext cx="537920" cy="857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29" name="TextBox 28"/>
            <xdr:cNvSpPr txBox="1"/>
          </xdr:nvSpPr>
          <xdr:spPr>
            <a:xfrm>
              <a:off x="1828800" y="5534025"/>
              <a:ext cx="537920" cy="857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</a:rPr>
                <a:t>𝑓_𝑐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25</xdr:col>
      <xdr:colOff>814387</xdr:colOff>
      <xdr:row>17</xdr:row>
      <xdr:rowOff>238126</xdr:rowOff>
    </xdr:from>
    <xdr:ext cx="619125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/>
            <xdr:cNvSpPr txBox="1"/>
          </xdr:nvSpPr>
          <xdr:spPr>
            <a:xfrm>
              <a:off x="16625887" y="5019676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30" name="TextBox 29"/>
            <xdr:cNvSpPr txBox="1"/>
          </xdr:nvSpPr>
          <xdr:spPr>
            <a:xfrm>
              <a:off x="16625887" y="5019676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𝑉_𝑢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5</xdr:col>
      <xdr:colOff>9525</xdr:colOff>
      <xdr:row>29</xdr:row>
      <xdr:rowOff>9525</xdr:rowOff>
    </xdr:from>
    <xdr:ext cx="1771650" cy="6451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/>
            <xdr:cNvSpPr txBox="1"/>
          </xdr:nvSpPr>
          <xdr:spPr>
            <a:xfrm>
              <a:off x="2695575" y="9353550"/>
              <a:ext cx="177165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31" name="TextBox 30"/>
            <xdr:cNvSpPr txBox="1"/>
          </xdr:nvSpPr>
          <xdr:spPr>
            <a:xfrm>
              <a:off x="2695575" y="9353550"/>
              <a:ext cx="1771650" cy="64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en-US" sz="4000" b="0" i="0">
                  <a:latin typeface="Cambria Math" panose="02040503050406030204" pitchFamily="18" charset="0"/>
                </a:rPr>
                <a:t>𝑡,𝑛𝑒𝑤)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24</xdr:col>
      <xdr:colOff>416718</xdr:colOff>
      <xdr:row>23</xdr:row>
      <xdr:rowOff>166686</xdr:rowOff>
    </xdr:from>
    <xdr:to>
      <xdr:col>30</xdr:col>
      <xdr:colOff>416718</xdr:colOff>
      <xdr:row>34</xdr:row>
      <xdr:rowOff>221353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18618" y="7605711"/>
          <a:ext cx="5676900" cy="4540942"/>
        </a:xfrm>
        <a:prstGeom prst="rect">
          <a:avLst/>
        </a:prstGeom>
      </xdr:spPr>
    </xdr:pic>
    <xdr:clientData/>
  </xdr:twoCellAnchor>
  <xdr:twoCellAnchor editAs="oneCell">
    <xdr:from>
      <xdr:col>2</xdr:col>
      <xdr:colOff>369093</xdr:colOff>
      <xdr:row>32</xdr:row>
      <xdr:rowOff>226220</xdr:rowOff>
    </xdr:from>
    <xdr:to>
      <xdr:col>23</xdr:col>
      <xdr:colOff>297656</xdr:colOff>
      <xdr:row>61</xdr:row>
      <xdr:rowOff>143418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8293" y="11665745"/>
          <a:ext cx="13301663" cy="6832348"/>
        </a:xfrm>
        <a:prstGeom prst="rect">
          <a:avLst/>
        </a:prstGeom>
      </xdr:spPr>
    </xdr:pic>
    <xdr:clientData/>
  </xdr:twoCellAnchor>
  <xdr:twoCellAnchor>
    <xdr:from>
      <xdr:col>16</xdr:col>
      <xdr:colOff>95250</xdr:colOff>
      <xdr:row>36</xdr:row>
      <xdr:rowOff>59531</xdr:rowOff>
    </xdr:from>
    <xdr:to>
      <xdr:col>19</xdr:col>
      <xdr:colOff>23812</xdr:colOff>
      <xdr:row>38</xdr:row>
      <xdr:rowOff>23812</xdr:rowOff>
    </xdr:to>
    <xdr:sp macro="" textlink="">
      <xdr:nvSpPr>
        <xdr:cNvPr id="34" name="Rectangle 33"/>
        <xdr:cNvSpPr/>
      </xdr:nvSpPr>
      <xdr:spPr>
        <a:xfrm>
          <a:off x="10420350" y="12461081"/>
          <a:ext cx="1757362" cy="440531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190500</xdr:colOff>
      <xdr:row>43</xdr:row>
      <xdr:rowOff>178593</xdr:rowOff>
    </xdr:from>
    <xdr:to>
      <xdr:col>17</xdr:col>
      <xdr:colOff>381000</xdr:colOff>
      <xdr:row>45</xdr:row>
      <xdr:rowOff>59531</xdr:rowOff>
    </xdr:to>
    <xdr:sp macro="" textlink="">
      <xdr:nvSpPr>
        <xdr:cNvPr id="35" name="Rectangle 34"/>
        <xdr:cNvSpPr/>
      </xdr:nvSpPr>
      <xdr:spPr>
        <a:xfrm>
          <a:off x="10515600" y="14247018"/>
          <a:ext cx="800100" cy="357188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69056</xdr:colOff>
      <xdr:row>56</xdr:row>
      <xdr:rowOff>214312</xdr:rowOff>
    </xdr:from>
    <xdr:to>
      <xdr:col>15</xdr:col>
      <xdr:colOff>142875</xdr:colOff>
      <xdr:row>60</xdr:row>
      <xdr:rowOff>95249</xdr:rowOff>
    </xdr:to>
    <xdr:sp macro="" textlink="">
      <xdr:nvSpPr>
        <xdr:cNvPr id="36" name="Rectangle 35"/>
        <xdr:cNvSpPr/>
      </xdr:nvSpPr>
      <xdr:spPr>
        <a:xfrm>
          <a:off x="7622381" y="17378362"/>
          <a:ext cx="2102644" cy="833437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59532</xdr:colOff>
      <xdr:row>19</xdr:row>
      <xdr:rowOff>797719</xdr:rowOff>
    </xdr:from>
    <xdr:to>
      <xdr:col>19</xdr:col>
      <xdr:colOff>369093</xdr:colOff>
      <xdr:row>56</xdr:row>
      <xdr:rowOff>226218</xdr:rowOff>
    </xdr:to>
    <xdr:cxnSp macro="">
      <xdr:nvCxnSpPr>
        <xdr:cNvPr id="37" name="Straight Arrow Connector 36"/>
        <xdr:cNvCxnSpPr/>
      </xdr:nvCxnSpPr>
      <xdr:spPr>
        <a:xfrm flipH="1">
          <a:off x="7612857" y="6398419"/>
          <a:ext cx="4910136" cy="10991849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238124</xdr:colOff>
      <xdr:row>34</xdr:row>
      <xdr:rowOff>83344</xdr:rowOff>
    </xdr:from>
    <xdr:to>
      <xdr:col>8</xdr:col>
      <xdr:colOff>23812</xdr:colOff>
      <xdr:row>39</xdr:row>
      <xdr:rowOff>119062</xdr:rowOff>
    </xdr:to>
    <xdr:sp macro="" textlink="">
      <xdr:nvSpPr>
        <xdr:cNvPr id="38" name="Rectangle 37"/>
        <xdr:cNvSpPr/>
      </xdr:nvSpPr>
      <xdr:spPr>
        <a:xfrm>
          <a:off x="1457324" y="12008644"/>
          <a:ext cx="3319463" cy="1226343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22</xdr:col>
      <xdr:colOff>95249</xdr:colOff>
      <xdr:row>15</xdr:row>
      <xdr:rowOff>154781</xdr:rowOff>
    </xdr:from>
    <xdr:ext cx="2178844" cy="5148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/>
            <xdr:cNvSpPr txBox="1"/>
          </xdr:nvSpPr>
          <xdr:spPr>
            <a:xfrm>
              <a:off x="14077949" y="3936206"/>
              <a:ext cx="2178844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n-US" sz="32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𝑚𝑎𝑥</m:t>
                      </m:r>
                    </m:sub>
                  </m:sSub>
                  <m:r>
                    <a:rPr lang="en-US" sz="3200" b="0" i="1">
                      <a:latin typeface="Cambria Math" panose="02040503050406030204" pitchFamily="18" charset="0"/>
                    </a:rPr>
                    <m:t>≤</m:t>
                  </m:r>
                </m:oMath>
              </a14:m>
              <a:r>
                <a:rPr lang="en-US" sz="2800"/>
                <a:t>2.15</a:t>
              </a:r>
            </a:p>
          </xdr:txBody>
        </xdr:sp>
      </mc:Choice>
      <mc:Fallback>
        <xdr:sp macro="" textlink="">
          <xdr:nvSpPr>
            <xdr:cNvPr id="39" name="TextBox 38"/>
            <xdr:cNvSpPr txBox="1"/>
          </xdr:nvSpPr>
          <xdr:spPr>
            <a:xfrm>
              <a:off x="14077949" y="3936206"/>
              <a:ext cx="2178844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𝑉_(𝑢,𝑚𝑎𝑥)≤</a:t>
              </a:r>
              <a:r>
                <a:rPr lang="en-US" sz="2800"/>
                <a:t>2.15</a:t>
              </a:r>
            </a:p>
          </xdr:txBody>
        </xdr:sp>
      </mc:Fallback>
    </mc:AlternateContent>
    <xdr:clientData/>
  </xdr:oneCellAnchor>
  <xdr:oneCellAnchor>
    <xdr:from>
      <xdr:col>25</xdr:col>
      <xdr:colOff>428624</xdr:colOff>
      <xdr:row>15</xdr:row>
      <xdr:rowOff>154781</xdr:rowOff>
    </xdr:from>
    <xdr:ext cx="619125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/>
            <xdr:cNvSpPr txBox="1"/>
          </xdr:nvSpPr>
          <xdr:spPr>
            <a:xfrm>
              <a:off x="16240124" y="3936206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𝑐𝑣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40" name="TextBox 39"/>
            <xdr:cNvSpPr txBox="1"/>
          </xdr:nvSpPr>
          <xdr:spPr>
            <a:xfrm>
              <a:off x="16240124" y="3936206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𝐴_𝑐𝑣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25</xdr:col>
      <xdr:colOff>964406</xdr:colOff>
      <xdr:row>15</xdr:row>
      <xdr:rowOff>47625</xdr:rowOff>
    </xdr:from>
    <xdr:ext cx="809625" cy="5963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/>
            <xdr:cNvSpPr txBox="1"/>
          </xdr:nvSpPr>
          <xdr:spPr>
            <a:xfrm>
              <a:off x="16775906" y="3829050"/>
              <a:ext cx="809625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𝑓𝑐</m:t>
                        </m:r>
                      </m:e>
                    </m:rad>
                  </m:oMath>
                </m:oMathPara>
              </a14:m>
              <a:endParaRPr lang="en-US" sz="3200"/>
            </a:p>
          </xdr:txBody>
        </xdr:sp>
      </mc:Choice>
      <mc:Fallback>
        <xdr:sp macro="" textlink="">
          <xdr:nvSpPr>
            <xdr:cNvPr id="41" name="TextBox 40"/>
            <xdr:cNvSpPr txBox="1"/>
          </xdr:nvSpPr>
          <xdr:spPr>
            <a:xfrm>
              <a:off x="16775906" y="3829050"/>
              <a:ext cx="809625" cy="596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</a:rPr>
                <a:t>√</a:t>
              </a:r>
              <a:r>
                <a:rPr lang="en-US" sz="3200" b="0" i="0">
                  <a:latin typeface="Cambria Math" panose="02040503050406030204" pitchFamily="18" charset="0"/>
                </a:rPr>
                <a:t>𝑓𝑐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28</xdr:col>
      <xdr:colOff>59531</xdr:colOff>
      <xdr:row>18</xdr:row>
      <xdr:rowOff>0</xdr:rowOff>
    </xdr:from>
    <xdr:ext cx="1273969" cy="5148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/>
            <xdr:cNvSpPr txBox="1"/>
          </xdr:nvSpPr>
          <xdr:spPr>
            <a:xfrm>
              <a:off x="18719006" y="5019675"/>
              <a:ext cx="1273969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>
        <xdr:sp macro="" textlink="">
          <xdr:nvSpPr>
            <xdr:cNvPr id="42" name="TextBox 41"/>
            <xdr:cNvSpPr txBox="1"/>
          </xdr:nvSpPr>
          <xdr:spPr>
            <a:xfrm>
              <a:off x="18719006" y="5019675"/>
              <a:ext cx="1273969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𝑉_(𝑢,𝑚𝑎𝑥)</a:t>
              </a:r>
              <a:endParaRPr lang="en-US" sz="2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E35"/>
  <sheetViews>
    <sheetView zoomScale="80" zoomScaleNormal="80" workbookViewId="0">
      <selection activeCell="X20" sqref="X20:Z20"/>
    </sheetView>
  </sheetViews>
  <sheetFormatPr defaultRowHeight="18.75" x14ac:dyDescent="0.25"/>
  <cols>
    <col min="1" max="4" width="9.140625" style="4"/>
    <col min="5" max="5" width="3.7109375" style="4" customWidth="1"/>
    <col min="6" max="6" width="12.7109375" style="4" customWidth="1"/>
    <col min="7" max="9" width="9.140625" style="4"/>
    <col min="10" max="10" width="14.5703125" style="4" customWidth="1"/>
    <col min="11" max="13" width="9.140625" style="4"/>
    <col min="14" max="14" width="12.140625" style="4" customWidth="1"/>
    <col min="15" max="15" width="9.140625" style="4"/>
    <col min="16" max="16" width="11.140625" style="4" customWidth="1"/>
    <col min="17" max="25" width="9.140625" style="4"/>
    <col min="26" max="26" width="24.42578125" style="4" customWidth="1"/>
    <col min="27" max="28" width="9.140625" style="4"/>
    <col min="29" max="29" width="24.140625" style="4" customWidth="1"/>
    <col min="30" max="16384" width="9.140625" style="4"/>
  </cols>
  <sheetData>
    <row r="1" spans="2:31" ht="35.25" customHeight="1" thickTop="1" x14ac:dyDescent="0.25">
      <c r="B1" s="1"/>
      <c r="C1" s="2"/>
      <c r="D1" s="2"/>
      <c r="E1" s="38" t="s">
        <v>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2"/>
      <c r="AA1" s="2"/>
      <c r="AB1" s="2"/>
      <c r="AC1" s="2"/>
      <c r="AD1" s="2"/>
      <c r="AE1" s="3"/>
    </row>
    <row r="2" spans="2:31" x14ac:dyDescent="0.25"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</row>
    <row r="3" spans="2:31" x14ac:dyDescent="0.25"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7"/>
    </row>
    <row r="4" spans="2:31" x14ac:dyDescent="0.2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7"/>
    </row>
    <row r="5" spans="2:31" x14ac:dyDescent="0.25"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7"/>
    </row>
    <row r="6" spans="2:31" x14ac:dyDescent="0.25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7"/>
    </row>
    <row r="7" spans="2:31" x14ac:dyDescent="0.2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7"/>
    </row>
    <row r="8" spans="2:31" x14ac:dyDescent="0.25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7"/>
    </row>
    <row r="9" spans="2:31" x14ac:dyDescent="0.2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7"/>
    </row>
    <row r="10" spans="2:31" x14ac:dyDescent="0.2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7"/>
    </row>
    <row r="11" spans="2:31" x14ac:dyDescent="0.2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"/>
    </row>
    <row r="12" spans="2:31" x14ac:dyDescent="0.2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7"/>
    </row>
    <row r="13" spans="2:31" x14ac:dyDescent="0.2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tr">
        <f>IF(X20&lt;=T20, "نیازی به میلگرد برشی نیست", IF(X20&gt;AB20, "ضخامت دال را افزایش دهید", "به گام 2 بروید"))</f>
        <v>به گام 2 بروید</v>
      </c>
      <c r="AD13" s="9"/>
      <c r="AE13" s="7"/>
    </row>
    <row r="14" spans="2:3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7"/>
    </row>
    <row r="15" spans="2:31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7"/>
    </row>
    <row r="16" spans="2:31" x14ac:dyDescent="0.2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7"/>
    </row>
    <row r="17" spans="2:31" ht="60" customHeight="1" x14ac:dyDescent="0.25">
      <c r="B17" s="5"/>
      <c r="C17" s="9"/>
      <c r="D17" s="9"/>
      <c r="E17" s="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9"/>
      <c r="X17" s="9"/>
      <c r="Y17" s="9"/>
      <c r="Z17" s="9"/>
      <c r="AA17" s="9"/>
      <c r="AB17" s="9"/>
      <c r="AC17" s="9"/>
      <c r="AD17" s="9"/>
      <c r="AE17" s="7"/>
    </row>
    <row r="18" spans="2:3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7"/>
    </row>
    <row r="19" spans="2:31" ht="45.75" customHeight="1" x14ac:dyDescent="0.25">
      <c r="B19" s="5"/>
      <c r="C19" s="9"/>
      <c r="D19" s="9"/>
      <c r="E19" s="9"/>
      <c r="F19" s="24"/>
      <c r="G19" s="24"/>
      <c r="H19" s="24"/>
      <c r="I19" s="24"/>
      <c r="J19" s="24"/>
      <c r="K19" s="10"/>
      <c r="L19" s="24"/>
      <c r="M19" s="24"/>
      <c r="N19" s="24"/>
      <c r="O19" s="10"/>
      <c r="P19" s="24"/>
      <c r="Q19" s="24"/>
      <c r="R19" s="24"/>
      <c r="S19" s="9"/>
      <c r="T19" s="24"/>
      <c r="U19" s="24"/>
      <c r="V19" s="24"/>
      <c r="W19" s="9"/>
      <c r="X19" s="47" t="s">
        <v>0</v>
      </c>
      <c r="Y19" s="26"/>
      <c r="Z19" s="26"/>
      <c r="AA19" s="9"/>
      <c r="AB19" s="25"/>
      <c r="AC19" s="26"/>
      <c r="AD19" s="26"/>
      <c r="AE19" s="7"/>
    </row>
    <row r="20" spans="2:31" ht="75" customHeight="1" x14ac:dyDescent="0.25">
      <c r="B20" s="5"/>
      <c r="C20" s="11"/>
      <c r="D20" s="11"/>
      <c r="E20" s="9"/>
      <c r="F20" s="11"/>
      <c r="G20" s="11"/>
      <c r="H20" s="11"/>
      <c r="I20" s="11"/>
      <c r="J20" s="11"/>
      <c r="K20" s="9"/>
      <c r="L20" s="11"/>
      <c r="M20" s="11"/>
      <c r="N20" s="11"/>
      <c r="O20" s="9"/>
      <c r="P20" s="23">
        <f>N21*(0.53*SQRT(D21)+J21*C21)</f>
        <v>44324.347660953332</v>
      </c>
      <c r="Q20" s="23"/>
      <c r="R20" s="23"/>
      <c r="S20" s="9"/>
      <c r="T20" s="23">
        <f>P20*0.75</f>
        <v>33243.260745715001</v>
      </c>
      <c r="U20" s="23"/>
      <c r="V20" s="23"/>
      <c r="W20" s="9"/>
      <c r="X20" s="48">
        <v>64249</v>
      </c>
      <c r="Y20" s="48"/>
      <c r="Z20" s="48"/>
      <c r="AA20" s="9"/>
      <c r="AB20" s="27">
        <f>2.15*N21*SQRT(D21)</f>
        <v>64249.576360471045</v>
      </c>
      <c r="AC20" s="28"/>
      <c r="AD20" s="29"/>
      <c r="AE20" s="7"/>
    </row>
    <row r="21" spans="2:31" ht="30.75" customHeight="1" x14ac:dyDescent="0.25">
      <c r="B21" s="5"/>
      <c r="C21" s="22">
        <v>4000</v>
      </c>
      <c r="D21" s="22">
        <v>250</v>
      </c>
      <c r="E21" s="9"/>
      <c r="F21" s="20">
        <v>12</v>
      </c>
      <c r="G21" s="20">
        <v>20</v>
      </c>
      <c r="H21" s="20">
        <v>30</v>
      </c>
      <c r="I21" s="21">
        <f>(100/G21)*2</f>
        <v>10</v>
      </c>
      <c r="J21" s="21">
        <f>(I21*0.785*((F21/10)^2))/(100*H21)</f>
        <v>3.7680000000000001E-3</v>
      </c>
      <c r="K21" s="12"/>
      <c r="L21" s="20">
        <v>0.63</v>
      </c>
      <c r="M21" s="21">
        <f>H21</f>
        <v>30</v>
      </c>
      <c r="N21" s="21">
        <f>100*L21*M21</f>
        <v>1890</v>
      </c>
      <c r="O21" s="12"/>
      <c r="P21" s="23"/>
      <c r="Q21" s="23"/>
      <c r="R21" s="23"/>
      <c r="S21" s="9"/>
      <c r="T21" s="23"/>
      <c r="U21" s="23"/>
      <c r="V21" s="23"/>
      <c r="W21" s="9"/>
      <c r="X21" s="49" t="str">
        <f>IF(X20&lt;=T20, "نیازی به میلگرد برشی نیست", IF(X20&gt;AB20, "ضخامت دال را افزایش دهید", "به گام 2 بروید"))</f>
        <v>به گام 2 بروید</v>
      </c>
      <c r="Y21" s="49" t="str">
        <f t="shared" ref="Y21:Z21" si="0">IF(T28&lt;=P28, "نیازی به میلگرد برشی نیست", IF(T28&gt;X28, "ضخامت دال را افزایش دهید", "به گام 2 بروید"))</f>
        <v>نیازی به میلگرد برشی نیست</v>
      </c>
      <c r="Z21" s="49" t="str">
        <f t="shared" si="0"/>
        <v>نیازی به میلگرد برشی نیست</v>
      </c>
      <c r="AA21" s="9"/>
      <c r="AB21" s="30"/>
      <c r="AC21" s="31"/>
      <c r="AD21" s="32"/>
      <c r="AE21" s="7"/>
    </row>
    <row r="22" spans="2:31" ht="19.5" customHeight="1" x14ac:dyDescent="0.2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9" t="str">
        <f t="shared" ref="X22:Z22" si="1">IF(S29&lt;=O29, "نیازی به میلگرد برشی نیست", IF(S29&gt;W29, "ضخامت دال را افزایش دهید", "به گام 2 بروید"))</f>
        <v>نیازی به میلگرد برشی نیست</v>
      </c>
      <c r="Y22" s="49" t="str">
        <f t="shared" si="1"/>
        <v>نیازی به میلگرد برشی نیست</v>
      </c>
      <c r="Z22" s="49" t="str">
        <f t="shared" si="1"/>
        <v>نیازی به میلگرد برشی نیست</v>
      </c>
      <c r="AA22" s="9"/>
      <c r="AB22" s="33"/>
      <c r="AC22" s="34"/>
      <c r="AD22" s="35"/>
      <c r="AE22" s="7"/>
    </row>
    <row r="23" spans="2:31" ht="19.5" thickBot="1" x14ac:dyDescent="0.3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2:31" ht="19.5" thickTop="1" x14ac:dyDescent="0.25"/>
    <row r="25" spans="2:31" ht="19.5" thickBot="1" x14ac:dyDescent="0.3"/>
    <row r="26" spans="2:31" ht="19.5" thickTop="1" x14ac:dyDescent="0.25"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2:31" ht="53.25" x14ac:dyDescent="0.25">
      <c r="C27" s="5"/>
      <c r="D27" s="36" t="s">
        <v>1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</row>
    <row r="28" spans="2:31" x14ac:dyDescent="0.25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2:31" ht="19.5" thickBot="1" x14ac:dyDescent="0.3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2:31" ht="62.25" customHeight="1" x14ac:dyDescent="0.25">
      <c r="C30" s="5"/>
      <c r="D30" s="6"/>
      <c r="E30" s="39"/>
      <c r="F30" s="40"/>
      <c r="G30" s="40"/>
      <c r="H30" s="40"/>
      <c r="I30" s="43" t="s">
        <v>3</v>
      </c>
      <c r="J30" s="43"/>
      <c r="K30" s="43"/>
      <c r="L30" s="43" t="s">
        <v>4</v>
      </c>
      <c r="M30" s="43"/>
      <c r="N30" s="44"/>
      <c r="O30" s="6"/>
      <c r="P30" s="6"/>
      <c r="Q30" s="6"/>
      <c r="R30" s="6"/>
      <c r="S30" s="6"/>
      <c r="T30" s="6"/>
      <c r="U30" s="6"/>
      <c r="V30" s="6"/>
      <c r="W30" s="6"/>
      <c r="X30" s="7"/>
      <c r="AC30" s="16">
        <f>X20</f>
        <v>64249</v>
      </c>
    </row>
    <row r="31" spans="2:31" ht="53.25" customHeight="1" thickBot="1" x14ac:dyDescent="0.3">
      <c r="C31" s="5"/>
      <c r="D31" s="6"/>
      <c r="E31" s="41">
        <f>(X20-AC31-AC32)/AC33</f>
        <v>5.4683843481984134E-3</v>
      </c>
      <c r="F31" s="42"/>
      <c r="G31" s="42"/>
      <c r="H31" s="42"/>
      <c r="I31" s="45">
        <f>(E31*100*H21)/2</f>
        <v>8.202576522297619</v>
      </c>
      <c r="J31" s="45"/>
      <c r="K31" s="45"/>
      <c r="L31" s="45">
        <f>(E31*100*H21)/2</f>
        <v>8.202576522297619</v>
      </c>
      <c r="M31" s="45"/>
      <c r="N31" s="46"/>
      <c r="O31" s="6"/>
      <c r="P31" s="6"/>
      <c r="Q31" s="6"/>
      <c r="R31" s="6"/>
      <c r="S31" s="6"/>
      <c r="T31" s="6"/>
      <c r="U31" s="6"/>
      <c r="V31" s="6"/>
      <c r="W31" s="6"/>
      <c r="X31" s="7"/>
      <c r="AC31" s="17">
        <f>0.75*N21*0.53*SQRT(D21)</f>
        <v>11878.700745714998</v>
      </c>
    </row>
    <row r="32" spans="2:31" ht="49.5" customHeight="1" thickBot="1" x14ac:dyDescent="0.3"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AC32" s="17">
        <f>J21*C21*0.75*N21</f>
        <v>21364.560000000001</v>
      </c>
    </row>
    <row r="33" spans="29:29" ht="19.5" thickTop="1" x14ac:dyDescent="0.25">
      <c r="AC33" s="17">
        <f>C21*0.75*N21</f>
        <v>5670000</v>
      </c>
    </row>
    <row r="34" spans="29:29" x14ac:dyDescent="0.25">
      <c r="AC34" s="17"/>
    </row>
    <row r="35" spans="29:29" x14ac:dyDescent="0.25">
      <c r="AC35" s="17"/>
    </row>
  </sheetData>
  <sheetProtection algorithmName="SHA-512" hashValue="48ivyR5Fo5h8AclfDa7blYIuiisOZXdDPQbbjijj6XfQSO0NMc/83DS+EiefRgaqQyWOt1YzZxgvd8fcWFGD+A==" saltValue="NNz1XU36gPv9bF6bRULTGQ==" spinCount="100000" sheet="1" objects="1" scenarios="1" selectLockedCells="1"/>
  <mergeCells count="20">
    <mergeCell ref="E1:Y1"/>
    <mergeCell ref="E30:H30"/>
    <mergeCell ref="E31:H31"/>
    <mergeCell ref="I30:K30"/>
    <mergeCell ref="L30:N30"/>
    <mergeCell ref="I31:K31"/>
    <mergeCell ref="L31:N31"/>
    <mergeCell ref="T20:V21"/>
    <mergeCell ref="F19:J19"/>
    <mergeCell ref="X19:Z19"/>
    <mergeCell ref="X20:Z20"/>
    <mergeCell ref="X21:Z22"/>
    <mergeCell ref="F17:V17"/>
    <mergeCell ref="L19:N19"/>
    <mergeCell ref="P19:R19"/>
    <mergeCell ref="P20:R21"/>
    <mergeCell ref="T19:V19"/>
    <mergeCell ref="AB19:AD19"/>
    <mergeCell ref="AB20:AD22"/>
    <mergeCell ref="D27:X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E35"/>
  <sheetViews>
    <sheetView tabSelected="1" topLeftCell="A13" zoomScale="80" zoomScaleNormal="80" workbookViewId="0">
      <selection activeCell="X20" sqref="X20:Z20"/>
    </sheetView>
  </sheetViews>
  <sheetFormatPr defaultRowHeight="18.75" x14ac:dyDescent="0.25"/>
  <cols>
    <col min="1" max="4" width="9.140625" style="4"/>
    <col min="5" max="5" width="3.7109375" style="4" customWidth="1"/>
    <col min="6" max="6" width="12.7109375" style="4" customWidth="1"/>
    <col min="7" max="9" width="9.140625" style="4"/>
    <col min="10" max="10" width="14.5703125" style="4" customWidth="1"/>
    <col min="11" max="13" width="9.140625" style="4"/>
    <col min="14" max="14" width="12.140625" style="4" customWidth="1"/>
    <col min="15" max="15" width="9.140625" style="4"/>
    <col min="16" max="16" width="11.140625" style="4" customWidth="1"/>
    <col min="17" max="25" width="9.140625" style="4"/>
    <col min="26" max="26" width="24.42578125" style="4" customWidth="1"/>
    <col min="27" max="28" width="9.140625" style="4"/>
    <col min="29" max="29" width="24.140625" style="4" customWidth="1"/>
    <col min="30" max="16384" width="9.140625" style="4"/>
  </cols>
  <sheetData>
    <row r="1" spans="2:31" ht="35.25" customHeight="1" thickTop="1" x14ac:dyDescent="0.25">
      <c r="B1" s="1"/>
      <c r="C1" s="2"/>
      <c r="D1" s="2"/>
      <c r="E1" s="38" t="s">
        <v>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2"/>
      <c r="AA1" s="2"/>
      <c r="AB1" s="2"/>
      <c r="AC1" s="2"/>
      <c r="AD1" s="2"/>
      <c r="AE1" s="3"/>
    </row>
    <row r="2" spans="2:31" x14ac:dyDescent="0.25">
      <c r="B2" s="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7"/>
    </row>
    <row r="3" spans="2:31" x14ac:dyDescent="0.25">
      <c r="B3" s="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7"/>
    </row>
    <row r="4" spans="2:31" x14ac:dyDescent="0.25">
      <c r="B4" s="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7"/>
    </row>
    <row r="5" spans="2:31" x14ac:dyDescent="0.25">
      <c r="B5" s="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7"/>
    </row>
    <row r="6" spans="2:31" x14ac:dyDescent="0.25">
      <c r="B6" s="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7"/>
    </row>
    <row r="7" spans="2:31" x14ac:dyDescent="0.25"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7"/>
    </row>
    <row r="8" spans="2:31" x14ac:dyDescent="0.25"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7"/>
    </row>
    <row r="9" spans="2:31" x14ac:dyDescent="0.25">
      <c r="B9" s="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7"/>
    </row>
    <row r="10" spans="2:31" x14ac:dyDescent="0.25"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7"/>
    </row>
    <row r="11" spans="2:31" x14ac:dyDescent="0.25">
      <c r="B11" s="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7"/>
    </row>
    <row r="12" spans="2:31" x14ac:dyDescent="0.25">
      <c r="B12" s="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7"/>
    </row>
    <row r="13" spans="2:31" x14ac:dyDescent="0.25">
      <c r="B13" s="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tr">
        <f>IF(X20&lt;=T20, "نیازی به میلگرد برشی نیست", IF(X20&gt;AB20, "ضخامت دال را افزایش دهید", "به گام 2 بروید"))</f>
        <v>به گام 2 بروید</v>
      </c>
      <c r="AD13" s="18"/>
      <c r="AE13" s="7"/>
    </row>
    <row r="14" spans="2:31" x14ac:dyDescent="0.2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7"/>
    </row>
    <row r="15" spans="2:31" x14ac:dyDescent="0.25">
      <c r="B15" s="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7"/>
    </row>
    <row r="16" spans="2:31" x14ac:dyDescent="0.25">
      <c r="B16" s="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7"/>
    </row>
    <row r="17" spans="2:31" ht="60" customHeight="1" x14ac:dyDescent="0.25">
      <c r="B17" s="5"/>
      <c r="C17" s="18"/>
      <c r="D17" s="18"/>
      <c r="E17" s="1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8"/>
      <c r="X17" s="18"/>
      <c r="Y17" s="18"/>
      <c r="Z17" s="18"/>
      <c r="AA17" s="18"/>
      <c r="AB17" s="18"/>
      <c r="AC17" s="18"/>
      <c r="AD17" s="18"/>
      <c r="AE17" s="7"/>
    </row>
    <row r="18" spans="2:31" x14ac:dyDescent="0.25">
      <c r="B18" s="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7"/>
    </row>
    <row r="19" spans="2:31" ht="45.75" customHeight="1" x14ac:dyDescent="0.25">
      <c r="B19" s="5"/>
      <c r="C19" s="18"/>
      <c r="D19" s="18"/>
      <c r="E19" s="18"/>
      <c r="F19" s="24"/>
      <c r="G19" s="24"/>
      <c r="H19" s="24"/>
      <c r="I19" s="24"/>
      <c r="J19" s="24"/>
      <c r="K19" s="10"/>
      <c r="L19" s="24"/>
      <c r="M19" s="24"/>
      <c r="N19" s="24"/>
      <c r="O19" s="10"/>
      <c r="P19" s="24"/>
      <c r="Q19" s="24"/>
      <c r="R19" s="24"/>
      <c r="S19" s="18"/>
      <c r="T19" s="24"/>
      <c r="U19" s="24"/>
      <c r="V19" s="24"/>
      <c r="W19" s="18"/>
      <c r="X19" s="47" t="s">
        <v>0</v>
      </c>
      <c r="Y19" s="26"/>
      <c r="Z19" s="26"/>
      <c r="AA19" s="18"/>
      <c r="AB19" s="25"/>
      <c r="AC19" s="26"/>
      <c r="AD19" s="26"/>
      <c r="AE19" s="7"/>
    </row>
    <row r="20" spans="2:31" ht="75" customHeight="1" x14ac:dyDescent="0.25">
      <c r="B20" s="5"/>
      <c r="C20" s="19"/>
      <c r="D20" s="19"/>
      <c r="E20" s="18"/>
      <c r="F20" s="19"/>
      <c r="G20" s="19"/>
      <c r="H20" s="19"/>
      <c r="I20" s="19"/>
      <c r="J20" s="19"/>
      <c r="K20" s="18"/>
      <c r="L20" s="19"/>
      <c r="M20" s="19"/>
      <c r="N20" s="19"/>
      <c r="O20" s="18"/>
      <c r="P20" s="23">
        <f>N21*(0.17*SQRT(D21)+J21*C21)</f>
        <v>33566.279061060508</v>
      </c>
      <c r="Q20" s="23"/>
      <c r="R20" s="23"/>
      <c r="S20" s="18"/>
      <c r="T20" s="23">
        <f>P20*0.75</f>
        <v>25174.709295795379</v>
      </c>
      <c r="U20" s="23"/>
      <c r="V20" s="23"/>
      <c r="W20" s="18"/>
      <c r="X20" s="48">
        <v>64249</v>
      </c>
      <c r="Y20" s="48"/>
      <c r="Z20" s="48"/>
      <c r="AA20" s="18"/>
      <c r="AB20" s="27">
        <f>2.15*N21*SQRT(D21)</f>
        <v>64249.576360471045</v>
      </c>
      <c r="AC20" s="28"/>
      <c r="AD20" s="29"/>
      <c r="AE20" s="7"/>
    </row>
    <row r="21" spans="2:31" ht="30.75" customHeight="1" x14ac:dyDescent="0.25">
      <c r="B21" s="5"/>
      <c r="C21" s="22">
        <v>4000</v>
      </c>
      <c r="D21" s="22">
        <v>250</v>
      </c>
      <c r="E21" s="18"/>
      <c r="F21" s="20">
        <v>12</v>
      </c>
      <c r="G21" s="20">
        <v>20</v>
      </c>
      <c r="H21" s="20">
        <v>30</v>
      </c>
      <c r="I21" s="21">
        <f>(100/G21)*2</f>
        <v>10</v>
      </c>
      <c r="J21" s="21">
        <f>(I21*0.785*((F21/10)^2))/(100*H21)</f>
        <v>3.7680000000000001E-3</v>
      </c>
      <c r="K21" s="12"/>
      <c r="L21" s="20">
        <v>0.63</v>
      </c>
      <c r="M21" s="21">
        <f>H21</f>
        <v>30</v>
      </c>
      <c r="N21" s="21">
        <f>100*L21*M21</f>
        <v>1890</v>
      </c>
      <c r="O21" s="12"/>
      <c r="P21" s="23"/>
      <c r="Q21" s="23"/>
      <c r="R21" s="23"/>
      <c r="S21" s="18"/>
      <c r="T21" s="23"/>
      <c r="U21" s="23"/>
      <c r="V21" s="23"/>
      <c r="W21" s="18"/>
      <c r="X21" s="49" t="str">
        <f>IF(X20&lt;=T20, "نیازی به میلگرد برشی نیست", IF(X20&gt;AB20, "ضخامت دال را افزایش دهید", "به گام 2 بروید"))</f>
        <v>به گام 2 بروید</v>
      </c>
      <c r="Y21" s="49" t="str">
        <f t="shared" ref="Y21:Z21" si="0">IF(T28&lt;=P28, "نیازی به میلگرد برشی نیست", IF(T28&gt;X28, "ضخامت دال را افزایش دهید", "به گام 2 بروید"))</f>
        <v>نیازی به میلگرد برشی نیست</v>
      </c>
      <c r="Z21" s="49" t="str">
        <f t="shared" si="0"/>
        <v>نیازی به میلگرد برشی نیست</v>
      </c>
      <c r="AA21" s="18"/>
      <c r="AB21" s="30"/>
      <c r="AC21" s="31"/>
      <c r="AD21" s="32"/>
      <c r="AE21" s="7"/>
    </row>
    <row r="22" spans="2:31" ht="19.5" customHeight="1" x14ac:dyDescent="0.25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49" t="str">
        <f t="shared" ref="X22:Z22" si="1">IF(S29&lt;=O29, "نیازی به میلگرد برشی نیست", IF(S29&gt;W29, "ضخامت دال را افزایش دهید", "به گام 2 بروید"))</f>
        <v>نیازی به میلگرد برشی نیست</v>
      </c>
      <c r="Y22" s="49" t="str">
        <f t="shared" si="1"/>
        <v>نیازی به میلگرد برشی نیست</v>
      </c>
      <c r="Z22" s="49" t="str">
        <f t="shared" si="1"/>
        <v>نیازی به میلگرد برشی نیست</v>
      </c>
      <c r="AA22" s="18"/>
      <c r="AB22" s="33"/>
      <c r="AC22" s="34"/>
      <c r="AD22" s="35"/>
      <c r="AE22" s="7"/>
    </row>
    <row r="23" spans="2:31" ht="19.5" thickBot="1" x14ac:dyDescent="0.3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2:31" ht="19.5" thickTop="1" x14ac:dyDescent="0.25"/>
    <row r="25" spans="2:31" ht="19.5" thickBot="1" x14ac:dyDescent="0.3"/>
    <row r="26" spans="2:31" ht="19.5" thickTop="1" x14ac:dyDescent="0.25"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2:31" ht="53.25" x14ac:dyDescent="0.25">
      <c r="C27" s="5"/>
      <c r="D27" s="36" t="s">
        <v>1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</row>
    <row r="28" spans="2:31" x14ac:dyDescent="0.25">
      <c r="C28" s="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7"/>
    </row>
    <row r="29" spans="2:31" ht="19.5" thickBot="1" x14ac:dyDescent="0.3">
      <c r="C29" s="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7"/>
    </row>
    <row r="30" spans="2:31" ht="62.25" customHeight="1" x14ac:dyDescent="0.25">
      <c r="C30" s="5"/>
      <c r="D30" s="18"/>
      <c r="E30" s="39"/>
      <c r="F30" s="40"/>
      <c r="G30" s="40"/>
      <c r="H30" s="40"/>
      <c r="I30" s="43" t="s">
        <v>3</v>
      </c>
      <c r="J30" s="43"/>
      <c r="K30" s="43"/>
      <c r="L30" s="43" t="s">
        <v>4</v>
      </c>
      <c r="M30" s="43"/>
      <c r="N30" s="44"/>
      <c r="O30" s="18"/>
      <c r="P30" s="18"/>
      <c r="Q30" s="18"/>
      <c r="R30" s="18"/>
      <c r="S30" s="18"/>
      <c r="T30" s="18"/>
      <c r="U30" s="18"/>
      <c r="V30" s="18"/>
      <c r="W30" s="18"/>
      <c r="X30" s="7"/>
      <c r="AC30" s="16">
        <f>X20</f>
        <v>64249</v>
      </c>
    </row>
    <row r="31" spans="2:31" ht="53.25" customHeight="1" thickBot="1" x14ac:dyDescent="0.3">
      <c r="C31" s="5"/>
      <c r="D31" s="18"/>
      <c r="E31" s="41">
        <f>(X20-AC31-AC32)/AC33</f>
        <v>5.4683843481984134E-3</v>
      </c>
      <c r="F31" s="42"/>
      <c r="G31" s="42"/>
      <c r="H31" s="42"/>
      <c r="I31" s="45">
        <f>(E31*100*H21)/2</f>
        <v>8.202576522297619</v>
      </c>
      <c r="J31" s="45"/>
      <c r="K31" s="45"/>
      <c r="L31" s="45">
        <f>(E31*100*H21)/2</f>
        <v>8.202576522297619</v>
      </c>
      <c r="M31" s="45"/>
      <c r="N31" s="46"/>
      <c r="O31" s="18"/>
      <c r="P31" s="18"/>
      <c r="Q31" s="18"/>
      <c r="R31" s="18"/>
      <c r="S31" s="18"/>
      <c r="T31" s="18"/>
      <c r="U31" s="18"/>
      <c r="V31" s="18"/>
      <c r="W31" s="18"/>
      <c r="X31" s="7"/>
      <c r="AC31" s="17">
        <f>0.75*N21*0.53*SQRT(D21)</f>
        <v>11878.700745714998</v>
      </c>
    </row>
    <row r="32" spans="2:31" ht="49.5" customHeight="1" thickBot="1" x14ac:dyDescent="0.3"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AC32" s="17">
        <f>J21*C21*0.75*N21</f>
        <v>21364.560000000001</v>
      </c>
    </row>
    <row r="33" spans="29:29" ht="19.5" thickTop="1" x14ac:dyDescent="0.25">
      <c r="AC33" s="17">
        <f>C21*0.75*N21</f>
        <v>5670000</v>
      </c>
    </row>
    <row r="34" spans="29:29" x14ac:dyDescent="0.25">
      <c r="AC34" s="17"/>
    </row>
    <row r="35" spans="29:29" x14ac:dyDescent="0.25">
      <c r="AC35" s="17"/>
    </row>
  </sheetData>
  <sheetProtection algorithmName="SHA-512" hashValue="k4TYJGrSSnfd1c6zf9BsGgmAGYYONOd1o0tTkZQn/eos7oXJ9XdjNMRwK7D1qZnnaefQ9jRT6SW8FBQxED8FJA==" saltValue="hQtYXNU7qTeIMUA7S4VLYA==" spinCount="100000" sheet="1" objects="1" scenarios="1" selectLockedCells="1"/>
  <mergeCells count="20">
    <mergeCell ref="D27:X27"/>
    <mergeCell ref="E30:H30"/>
    <mergeCell ref="I30:K30"/>
    <mergeCell ref="L30:N30"/>
    <mergeCell ref="E31:H31"/>
    <mergeCell ref="I31:K31"/>
    <mergeCell ref="L31:N31"/>
    <mergeCell ref="AB19:AD19"/>
    <mergeCell ref="P20:R21"/>
    <mergeCell ref="T20:V21"/>
    <mergeCell ref="X20:Z20"/>
    <mergeCell ref="AB20:AD22"/>
    <mergeCell ref="X21:Z22"/>
    <mergeCell ref="E1:Y1"/>
    <mergeCell ref="F17:V17"/>
    <mergeCell ref="F19:J19"/>
    <mergeCell ref="L19:N19"/>
    <mergeCell ref="P19:R19"/>
    <mergeCell ref="T19:V19"/>
    <mergeCell ref="X19:Z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کنترل برش درون صفحه دیافراگمACI</vt:lpstr>
      <vt:lpstr>کنترل برش درون صفحه دیافراگ M9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2021-08-26T19:01:32Z</dcterms:modified>
</cp:coreProperties>
</file>