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S24" i="1"/>
  <c r="B24" i="1"/>
  <c r="B23" i="1"/>
  <c r="B25" i="1" s="1"/>
  <c r="M30" i="1"/>
  <c r="B22" i="1"/>
  <c r="B20" i="1"/>
  <c r="B21" i="1" s="1"/>
  <c r="N19" i="1"/>
  <c r="N18" i="1"/>
  <c r="N16" i="1"/>
  <c r="N15" i="1"/>
  <c r="B31" i="1" l="1"/>
  <c r="U24" i="1" s="1"/>
</calcChain>
</file>

<file path=xl/sharedStrings.xml><?xml version="1.0" encoding="utf-8"?>
<sst xmlns="http://schemas.openxmlformats.org/spreadsheetml/2006/main" count="27" uniqueCount="24">
  <si>
    <t>fc</t>
  </si>
  <si>
    <r>
      <t>?</t>
    </r>
    <r>
      <rPr>
        <b/>
        <sz val="22"/>
        <color theme="1"/>
        <rFont val="Calibri"/>
        <family val="2"/>
      </rPr>
      <t>Ф</t>
    </r>
    <r>
      <rPr>
        <b/>
        <sz val="22"/>
        <color theme="1"/>
        <rFont val="Calibri"/>
        <family val="2"/>
        <scheme val="minor"/>
      </rPr>
      <t>?</t>
    </r>
  </si>
  <si>
    <t>Ф</t>
  </si>
  <si>
    <t>hx</t>
  </si>
  <si>
    <t>a</t>
  </si>
  <si>
    <t>b</t>
  </si>
  <si>
    <t>bc1</t>
  </si>
  <si>
    <t>bc2</t>
  </si>
  <si>
    <t>Lbe</t>
  </si>
  <si>
    <t>Ag</t>
  </si>
  <si>
    <t>Ach</t>
  </si>
  <si>
    <t>سلولهای آبی به N-mm مقدار دهی شوند</t>
  </si>
  <si>
    <t>clear cover</t>
  </si>
  <si>
    <t>s</t>
  </si>
  <si>
    <t>fyt</t>
  </si>
  <si>
    <t>Ash</t>
  </si>
  <si>
    <t>s&lt;=</t>
  </si>
  <si>
    <t>mm</t>
  </si>
  <si>
    <t>AIII=400Mpa     AII=300MPA</t>
  </si>
  <si>
    <r>
      <t xml:space="preserve">مهم: </t>
    </r>
    <r>
      <rPr>
        <b/>
        <sz val="24"/>
        <color theme="1"/>
        <rFont val="B Titr"/>
        <charset val="178"/>
      </rPr>
      <t>fyt</t>
    </r>
    <r>
      <rPr>
        <b/>
        <sz val="18"/>
        <color theme="1"/>
        <rFont val="B Titr"/>
        <charset val="178"/>
      </rPr>
      <t xml:space="preserve"> را به تناسب نوع میلگرد سلول </t>
    </r>
    <r>
      <rPr>
        <b/>
        <sz val="24"/>
        <color theme="1"/>
        <rFont val="B Titr"/>
        <charset val="178"/>
      </rPr>
      <t>Ash</t>
    </r>
    <r>
      <rPr>
        <b/>
        <sz val="18"/>
        <color theme="1"/>
        <rFont val="B Titr"/>
        <charset val="178"/>
      </rPr>
      <t xml:space="preserve"> برحسب AIIIیاAII تغییر دهید.</t>
    </r>
  </si>
  <si>
    <t>USE</t>
  </si>
  <si>
    <t>@</t>
  </si>
  <si>
    <t>S</t>
  </si>
  <si>
    <t>الزامات پیچیده ی آرماتور عرضی جزء مرزی طبق بند های 9-20-7-4-4-الف  الی  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</si>
</sst>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7" formatCode="0.00000"/>
  </numFmts>
  <fonts count="20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Calibri"/>
      <family val="2"/>
    </font>
    <font>
      <b/>
      <sz val="24"/>
      <color theme="1"/>
      <name val="Calibri"/>
      <family val="2"/>
      <scheme val="minor"/>
    </font>
    <font>
      <b/>
      <sz val="18"/>
      <color theme="1"/>
      <name val="B Titr"/>
      <charset val="178"/>
    </font>
    <font>
      <b/>
      <sz val="20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1"/>
      <name val="B Titr"/>
      <charset val="178"/>
    </font>
    <font>
      <b/>
      <sz val="24"/>
      <color theme="1"/>
      <name val="B Titr"/>
      <charset val="178"/>
    </font>
    <font>
      <b/>
      <sz val="24"/>
      <color rgb="FF7030A0"/>
      <name val="Calibri"/>
      <family val="2"/>
      <scheme val="minor"/>
    </font>
    <font>
      <b/>
      <sz val="28"/>
      <color rgb="FF7030A0"/>
      <name val="Calibri"/>
      <family val="2"/>
    </font>
    <font>
      <b/>
      <sz val="26"/>
      <color rgb="FF7030A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2" fillId="3" borderId="0" xfId="0" applyFont="1" applyFill="1"/>
    <xf numFmtId="0" fontId="3" fillId="3" borderId="0" xfId="0" applyFont="1" applyFill="1" applyAlignment="1">
      <alignment horizontal="left" vertical="center"/>
    </xf>
    <xf numFmtId="2" fontId="9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8" fillId="6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0" fontId="10" fillId="3" borderId="7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1" fontId="17" fillId="3" borderId="6" xfId="0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19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3</xdr:row>
      <xdr:rowOff>261776</xdr:rowOff>
    </xdr:from>
    <xdr:to>
      <xdr:col>4</xdr:col>
      <xdr:colOff>133350</xdr:colOff>
      <xdr:row>19</xdr:row>
      <xdr:rowOff>9524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9" y="1650839"/>
          <a:ext cx="5877720" cy="5016263"/>
        </a:xfrm>
        <a:prstGeom prst="rect">
          <a:avLst/>
        </a:prstGeom>
      </xdr:spPr>
    </xdr:pic>
    <xdr:clientData/>
  </xdr:twoCellAnchor>
  <xdr:twoCellAnchor editAs="oneCell">
    <xdr:from>
      <xdr:col>11</xdr:col>
      <xdr:colOff>505618</xdr:colOff>
      <xdr:row>1</xdr:row>
      <xdr:rowOff>470694</xdr:rowOff>
    </xdr:from>
    <xdr:to>
      <xdr:col>15</xdr:col>
      <xdr:colOff>541692</xdr:colOff>
      <xdr:row>7</xdr:row>
      <xdr:rowOff>232346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7884" y="1016397"/>
          <a:ext cx="3508730" cy="1795637"/>
        </a:xfrm>
        <a:prstGeom prst="rect">
          <a:avLst/>
        </a:prstGeom>
      </xdr:spPr>
    </xdr:pic>
    <xdr:clientData/>
  </xdr:twoCellAnchor>
  <xdr:twoCellAnchor editAs="oneCell">
    <xdr:from>
      <xdr:col>15</xdr:col>
      <xdr:colOff>622299</xdr:colOff>
      <xdr:row>1</xdr:row>
      <xdr:rowOff>526256</xdr:rowOff>
    </xdr:from>
    <xdr:to>
      <xdr:col>23</xdr:col>
      <xdr:colOff>504272</xdr:colOff>
      <xdr:row>6</xdr:row>
      <xdr:rowOff>287945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427221" y="1071959"/>
          <a:ext cx="4412301" cy="1498017"/>
        </a:xfrm>
        <a:prstGeom prst="rect">
          <a:avLst/>
        </a:prstGeom>
      </xdr:spPr>
    </xdr:pic>
    <xdr:clientData/>
  </xdr:twoCellAnchor>
  <xdr:twoCellAnchor editAs="oneCell">
    <xdr:from>
      <xdr:col>0</xdr:col>
      <xdr:colOff>600075</xdr:colOff>
      <xdr:row>22</xdr:row>
      <xdr:rowOff>104775</xdr:rowOff>
    </xdr:from>
    <xdr:to>
      <xdr:col>0</xdr:col>
      <xdr:colOff>2952456</xdr:colOff>
      <xdr:row>22</xdr:row>
      <xdr:rowOff>542870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075" y="8250634"/>
          <a:ext cx="2352381" cy="4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1085850</xdr:colOff>
      <xdr:row>23</xdr:row>
      <xdr:rowOff>19050</xdr:rowOff>
    </xdr:from>
    <xdr:to>
      <xdr:col>0</xdr:col>
      <xdr:colOff>2333469</xdr:colOff>
      <xdr:row>23</xdr:row>
      <xdr:rowOff>533336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85850" y="8740378"/>
          <a:ext cx="1247619" cy="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24</xdr:row>
      <xdr:rowOff>114300</xdr:rowOff>
    </xdr:from>
    <xdr:to>
      <xdr:col>0</xdr:col>
      <xdr:colOff>3342889</xdr:colOff>
      <xdr:row>27</xdr:row>
      <xdr:rowOff>180825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57175" y="9411097"/>
          <a:ext cx="3085714" cy="1207541"/>
        </a:xfrm>
        <a:prstGeom prst="rect">
          <a:avLst/>
        </a:prstGeom>
      </xdr:spPr>
    </xdr:pic>
    <xdr:clientData/>
  </xdr:twoCellAnchor>
  <xdr:twoCellAnchor editAs="oneCell">
    <xdr:from>
      <xdr:col>3</xdr:col>
      <xdr:colOff>497285</xdr:colOff>
      <xdr:row>20</xdr:row>
      <xdr:rowOff>75406</xdr:rowOff>
    </xdr:from>
    <xdr:to>
      <xdr:col>14</xdr:col>
      <xdr:colOff>401048</xdr:colOff>
      <xdr:row>26</xdr:row>
      <xdr:rowOff>122634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865019" y="7070328"/>
          <a:ext cx="4914310" cy="3152775"/>
        </a:xfrm>
        <a:prstGeom prst="rect">
          <a:avLst/>
        </a:prstGeom>
      </xdr:spPr>
    </xdr:pic>
    <xdr:clientData/>
  </xdr:twoCellAnchor>
  <xdr:twoCellAnchor>
    <xdr:from>
      <xdr:col>12</xdr:col>
      <xdr:colOff>337344</xdr:colOff>
      <xdr:row>23</xdr:row>
      <xdr:rowOff>486172</xdr:rowOff>
    </xdr:from>
    <xdr:to>
      <xdr:col>15</xdr:col>
      <xdr:colOff>631033</xdr:colOff>
      <xdr:row>24</xdr:row>
      <xdr:rowOff>7938</xdr:rowOff>
    </xdr:to>
    <xdr:cxnSp macro="">
      <xdr:nvCxnSpPr>
        <xdr:cNvPr id="13" name="Straight Arrow Connector 12"/>
        <xdr:cNvCxnSpPr/>
      </xdr:nvCxnSpPr>
      <xdr:spPr>
        <a:xfrm flipH="1" flipV="1">
          <a:off x="8274844" y="9207500"/>
          <a:ext cx="3161111" cy="9723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377031</xdr:colOff>
      <xdr:row>22</xdr:row>
      <xdr:rowOff>565547</xdr:rowOff>
    </xdr:from>
    <xdr:to>
      <xdr:col>16</xdr:col>
      <xdr:colOff>1</xdr:colOff>
      <xdr:row>24</xdr:row>
      <xdr:rowOff>15875</xdr:rowOff>
    </xdr:to>
    <xdr:cxnSp macro="">
      <xdr:nvCxnSpPr>
        <xdr:cNvPr id="14" name="Straight Arrow Connector 13"/>
        <xdr:cNvCxnSpPr/>
      </xdr:nvCxnSpPr>
      <xdr:spPr>
        <a:xfrm flipH="1" flipV="1">
          <a:off x="6955234" y="8711406"/>
          <a:ext cx="4484689" cy="601266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654844</xdr:colOff>
      <xdr:row>24</xdr:row>
      <xdr:rowOff>3969</xdr:rowOff>
    </xdr:from>
    <xdr:to>
      <xdr:col>16</xdr:col>
      <xdr:colOff>0</xdr:colOff>
      <xdr:row>24</xdr:row>
      <xdr:rowOff>158750</xdr:rowOff>
    </xdr:to>
    <xdr:cxnSp macro="">
      <xdr:nvCxnSpPr>
        <xdr:cNvPr id="17" name="Straight Arrow Connector 16"/>
        <xdr:cNvCxnSpPr/>
      </xdr:nvCxnSpPr>
      <xdr:spPr>
        <a:xfrm flipH="1">
          <a:off x="8592344" y="9300766"/>
          <a:ext cx="2847578" cy="15478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218282</xdr:colOff>
      <xdr:row>9</xdr:row>
      <xdr:rowOff>327420</xdr:rowOff>
    </xdr:from>
    <xdr:to>
      <xdr:col>25</xdr:col>
      <xdr:colOff>557610</xdr:colOff>
      <xdr:row>20</xdr:row>
      <xdr:rowOff>227642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521407" y="3542108"/>
          <a:ext cx="4583906" cy="3680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0"/>
  <sheetViews>
    <sheetView tabSelected="1" zoomScale="60" zoomScaleNormal="60" workbookViewId="0">
      <selection activeCell="N10" sqref="N10"/>
    </sheetView>
  </sheetViews>
  <sheetFormatPr defaultRowHeight="23.25" x14ac:dyDescent="0.35"/>
  <cols>
    <col min="1" max="1" width="54.7109375" style="1" customWidth="1"/>
    <col min="2" max="2" width="16.7109375" style="1" customWidth="1"/>
    <col min="3" max="6" width="9.140625" style="1"/>
    <col min="7" max="11" width="0.42578125" style="1" customWidth="1"/>
    <col min="12" max="12" width="9.140625" style="1"/>
    <col min="13" max="13" width="22.85546875" style="1" bestFit="1" customWidth="1"/>
    <col min="14" max="14" width="13.7109375" style="1" customWidth="1"/>
    <col min="15" max="15" width="6.42578125" style="1" customWidth="1"/>
    <col min="16" max="16" width="9.5703125" style="1" bestFit="1" customWidth="1"/>
    <col min="17" max="17" width="7.85546875" style="1" bestFit="1" customWidth="1"/>
    <col min="18" max="18" width="5" style="4" customWidth="1"/>
    <col min="19" max="19" width="8.140625" style="1" customWidth="1"/>
    <col min="20" max="20" width="9.140625" style="1"/>
    <col min="21" max="21" width="10.140625" style="1" customWidth="1"/>
    <col min="22" max="16384" width="9.140625" style="1"/>
  </cols>
  <sheetData>
    <row r="1" spans="1:26" ht="42.75" customHeight="1" x14ac:dyDescent="1.1499999999999999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L1" s="45" t="s">
        <v>23</v>
      </c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6" ht="42.75" customHeight="1" x14ac:dyDescent="0.3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26" x14ac:dyDescent="0.35">
      <c r="A3" s="46" t="s">
        <v>18</v>
      </c>
      <c r="B3" s="46"/>
      <c r="C3" s="46"/>
      <c r="D3" s="46"/>
    </row>
    <row r="9" spans="1:26" ht="26.25" x14ac:dyDescent="0.35">
      <c r="M9" s="15" t="s">
        <v>12</v>
      </c>
      <c r="N9" s="26">
        <v>40</v>
      </c>
      <c r="O9" s="3"/>
    </row>
    <row r="10" spans="1:26" ht="26.25" x14ac:dyDescent="0.35">
      <c r="M10" s="15" t="s">
        <v>14</v>
      </c>
      <c r="N10" s="26">
        <v>300</v>
      </c>
      <c r="O10" s="3"/>
    </row>
    <row r="11" spans="1:26" ht="26.25" x14ac:dyDescent="0.35">
      <c r="M11" s="15" t="s">
        <v>0</v>
      </c>
      <c r="N11" s="27">
        <v>25</v>
      </c>
      <c r="O11" s="3"/>
    </row>
    <row r="12" spans="1:26" ht="32.25" customHeight="1" x14ac:dyDescent="0.35">
      <c r="M12" s="16" t="s">
        <v>1</v>
      </c>
      <c r="N12" s="28">
        <v>12</v>
      </c>
      <c r="O12" s="19" t="s">
        <v>2</v>
      </c>
      <c r="P12" s="29">
        <v>28</v>
      </c>
    </row>
    <row r="13" spans="1:26" ht="26.25" x14ac:dyDescent="0.35">
      <c r="M13" s="15" t="s">
        <v>4</v>
      </c>
      <c r="N13" s="26">
        <v>600</v>
      </c>
      <c r="O13" s="3"/>
    </row>
    <row r="14" spans="1:26" ht="26.25" x14ac:dyDescent="0.35">
      <c r="M14" s="15" t="s">
        <v>5</v>
      </c>
      <c r="N14" s="26">
        <v>600</v>
      </c>
      <c r="O14" s="3"/>
    </row>
    <row r="15" spans="1:26" ht="26.25" x14ac:dyDescent="0.35">
      <c r="M15" s="15" t="s">
        <v>6</v>
      </c>
      <c r="N15" s="11">
        <f>N13-2*N9</f>
        <v>520</v>
      </c>
    </row>
    <row r="16" spans="1:26" ht="26.25" x14ac:dyDescent="0.35">
      <c r="M16" s="15" t="s">
        <v>7</v>
      </c>
      <c r="N16" s="11">
        <f>N14-2*N9</f>
        <v>520</v>
      </c>
    </row>
    <row r="17" spans="1:26" ht="26.25" x14ac:dyDescent="0.35">
      <c r="M17" s="15" t="s">
        <v>8</v>
      </c>
      <c r="N17" s="26">
        <v>560</v>
      </c>
    </row>
    <row r="18" spans="1:26" ht="26.25" x14ac:dyDescent="0.35">
      <c r="M18" s="15" t="s">
        <v>9</v>
      </c>
      <c r="N18" s="11">
        <f>N17*N14</f>
        <v>336000</v>
      </c>
    </row>
    <row r="19" spans="1:26" ht="26.25" x14ac:dyDescent="0.35">
      <c r="M19" s="15" t="s">
        <v>10</v>
      </c>
      <c r="N19" s="11">
        <f>N16*N15</f>
        <v>270400</v>
      </c>
    </row>
    <row r="20" spans="1:26" ht="26.25" x14ac:dyDescent="0.35">
      <c r="A20" s="2"/>
      <c r="B20" s="5">
        <f>(2/3)*(N13-2*N9-20-P12)</f>
        <v>314.66666666666663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4"/>
      <c r="N20" s="25"/>
      <c r="O20" s="2"/>
      <c r="P20" s="2"/>
      <c r="Q20" s="2"/>
      <c r="R20" s="7"/>
      <c r="S20" s="2"/>
      <c r="T20" s="2"/>
      <c r="U20" s="2"/>
      <c r="V20" s="2"/>
      <c r="W20" s="2"/>
    </row>
    <row r="21" spans="1:26" ht="45" customHeight="1" x14ac:dyDescent="0.35">
      <c r="A21" s="17" t="s">
        <v>3</v>
      </c>
      <c r="B21" s="10">
        <f>IF(B20&lt;MIN(0.67*N13,350),B20,MIN(0.67*N13,350))</f>
        <v>314.66666666666663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7"/>
      <c r="S21" s="2"/>
      <c r="T21" s="2"/>
      <c r="U21" s="2"/>
      <c r="V21" s="2"/>
      <c r="W21" s="2"/>
    </row>
    <row r="22" spans="1:26" ht="45" customHeight="1" x14ac:dyDescent="0.35">
      <c r="A22" s="17" t="s">
        <v>13</v>
      </c>
      <c r="B22" s="10">
        <f>MIN(N14/3,6*P12,150,100+((350-B21)/3))</f>
        <v>111.77777777777779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7"/>
      <c r="S22" s="2"/>
      <c r="T22" s="2"/>
      <c r="U22" s="2"/>
      <c r="V22" s="2"/>
      <c r="W22" s="2"/>
    </row>
    <row r="23" spans="1:26" ht="45" customHeight="1" x14ac:dyDescent="0.35">
      <c r="A23" s="15"/>
      <c r="B23" s="12">
        <f>0.3*((N18/N19)-1)*(N11/N10)</f>
        <v>6.0650887573964474E-3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7"/>
      <c r="S23" s="2"/>
      <c r="T23" s="2"/>
      <c r="U23" s="2"/>
      <c r="V23" s="2"/>
      <c r="W23" s="2"/>
    </row>
    <row r="24" spans="1:26" ht="45" customHeight="1" x14ac:dyDescent="0.35">
      <c r="A24" s="15"/>
      <c r="B24" s="10">
        <f>0.09*(N11/N10)</f>
        <v>7.4999999999999997E-3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4"/>
      <c r="N24" s="2"/>
      <c r="O24" s="33"/>
      <c r="P24" s="2"/>
      <c r="Q24" s="36" t="s">
        <v>20</v>
      </c>
      <c r="R24" s="37" t="s">
        <v>2</v>
      </c>
      <c r="S24" s="38">
        <f>D30</f>
        <v>10</v>
      </c>
      <c r="T24" s="39" t="s">
        <v>21</v>
      </c>
      <c r="U24" s="40">
        <f>B31</f>
        <v>60.415243346153851</v>
      </c>
      <c r="V24" s="41" t="s">
        <v>17</v>
      </c>
      <c r="W24" s="2"/>
    </row>
    <row r="25" spans="1:26" ht="36.75" customHeight="1" x14ac:dyDescent="0.35">
      <c r="A25" s="18"/>
      <c r="B25" s="14">
        <f>MAX(B23:B24)</f>
        <v>7.4999999999999997E-3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4"/>
      <c r="P25" s="9"/>
      <c r="Q25" s="9"/>
      <c r="R25" s="35"/>
      <c r="S25" s="2"/>
      <c r="T25" s="42" t="s">
        <v>22</v>
      </c>
      <c r="U25" s="43">
        <f>N10</f>
        <v>300</v>
      </c>
      <c r="V25" s="44"/>
      <c r="W25" s="2"/>
    </row>
    <row r="26" spans="1:26" ht="26.25" x14ac:dyDescent="0.35">
      <c r="A26" s="18"/>
      <c r="B26" s="1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7"/>
      <c r="S26" s="2"/>
      <c r="T26" s="2"/>
      <c r="U26" s="2"/>
      <c r="V26" s="2"/>
      <c r="W26" s="2"/>
    </row>
    <row r="27" spans="1:26" ht="26.25" x14ac:dyDescent="0.35">
      <c r="A27" s="18"/>
      <c r="B27" s="1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7"/>
      <c r="S27" s="2"/>
      <c r="T27" s="2"/>
      <c r="U27" s="2"/>
      <c r="V27" s="2"/>
      <c r="W27" s="2"/>
    </row>
    <row r="28" spans="1:26" ht="26.25" x14ac:dyDescent="0.35">
      <c r="A28" s="18"/>
      <c r="B28" s="1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7"/>
      <c r="S28" s="2"/>
      <c r="T28" s="2"/>
      <c r="U28" s="2"/>
      <c r="V28" s="2"/>
      <c r="W28" s="2"/>
      <c r="X28" s="6">
        <v>1</v>
      </c>
      <c r="Y28" s="6">
        <v>10</v>
      </c>
      <c r="Z28" s="6"/>
    </row>
    <row r="29" spans="1:26" ht="12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7"/>
      <c r="S29" s="2"/>
      <c r="T29" s="2"/>
      <c r="U29" s="2"/>
      <c r="V29" s="2"/>
      <c r="W29" s="2"/>
      <c r="X29" s="6">
        <v>2</v>
      </c>
      <c r="Y29" s="6">
        <v>12</v>
      </c>
      <c r="Z29" s="6"/>
    </row>
    <row r="30" spans="1:26" ht="36" x14ac:dyDescent="0.35">
      <c r="A30" s="20" t="s">
        <v>15</v>
      </c>
      <c r="B30" s="30">
        <v>3</v>
      </c>
      <c r="C30" s="21" t="s">
        <v>2</v>
      </c>
      <c r="D30" s="31">
        <v>10</v>
      </c>
      <c r="E30" s="2"/>
      <c r="F30" s="2"/>
      <c r="G30" s="2"/>
      <c r="H30" s="2"/>
      <c r="I30" s="2"/>
      <c r="J30" s="2"/>
      <c r="K30" s="2"/>
      <c r="L30" s="2"/>
      <c r="M30" s="8">
        <f>B30*3.141592654*(D30/2)*(D30/2)</f>
        <v>235.61944905000001</v>
      </c>
      <c r="N30" s="2"/>
      <c r="O30" s="2"/>
      <c r="P30" s="2"/>
      <c r="Q30" s="2"/>
      <c r="R30" s="7"/>
      <c r="S30" s="2"/>
      <c r="T30" s="2"/>
      <c r="U30" s="2"/>
      <c r="V30" s="2"/>
      <c r="W30" s="2"/>
      <c r="X30" s="6">
        <v>3</v>
      </c>
      <c r="Y30" s="6"/>
      <c r="Z30" s="6"/>
    </row>
    <row r="31" spans="1:26" ht="36" x14ac:dyDescent="0.35">
      <c r="A31" s="20" t="s">
        <v>16</v>
      </c>
      <c r="B31" s="22">
        <f>M30/((MIN(N15:N16)*B25))</f>
        <v>60.415243346153851</v>
      </c>
      <c r="C31" s="23" t="s">
        <v>17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7"/>
      <c r="S31" s="2"/>
      <c r="T31" s="2"/>
      <c r="U31" s="2"/>
      <c r="V31" s="2"/>
      <c r="W31" s="2"/>
      <c r="X31" s="6">
        <v>4</v>
      </c>
      <c r="Y31" s="6"/>
      <c r="Z31" s="6"/>
    </row>
    <row r="32" spans="1:26" ht="26.25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7"/>
      <c r="S32" s="2"/>
      <c r="T32" s="2"/>
      <c r="U32" s="2"/>
      <c r="V32" s="2"/>
      <c r="W32" s="2"/>
      <c r="X32" s="6">
        <v>5</v>
      </c>
      <c r="Y32" s="6"/>
      <c r="Z32" s="6"/>
    </row>
    <row r="33" spans="1:26" ht="26.25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7"/>
      <c r="S33" s="2"/>
      <c r="T33" s="2"/>
      <c r="U33" s="2"/>
      <c r="V33" s="2"/>
      <c r="W33" s="2"/>
      <c r="X33" s="6">
        <v>6</v>
      </c>
      <c r="Y33" s="6"/>
      <c r="Z33" s="6"/>
    </row>
    <row r="34" spans="1:26" ht="26.25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7"/>
      <c r="S34" s="2"/>
      <c r="T34" s="2"/>
      <c r="U34" s="2"/>
      <c r="V34" s="2"/>
      <c r="W34" s="2"/>
      <c r="X34" s="6">
        <v>7</v>
      </c>
      <c r="Y34" s="6"/>
      <c r="Z34" s="6"/>
    </row>
    <row r="35" spans="1:26" ht="26.25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7"/>
      <c r="S35" s="2"/>
      <c r="T35" s="2"/>
      <c r="U35" s="2"/>
      <c r="V35" s="2"/>
      <c r="W35" s="2"/>
      <c r="X35" s="6">
        <v>8</v>
      </c>
      <c r="Y35" s="6"/>
      <c r="Z35" s="6"/>
    </row>
    <row r="36" spans="1:26" ht="26.25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7"/>
      <c r="S36" s="2"/>
      <c r="T36" s="2"/>
      <c r="U36" s="2"/>
      <c r="V36" s="2"/>
      <c r="W36" s="2"/>
      <c r="X36" s="6"/>
      <c r="Y36" s="6"/>
      <c r="Z36" s="6"/>
    </row>
    <row r="37" spans="1:26" ht="26.25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7"/>
      <c r="S37" s="2"/>
      <c r="T37" s="2"/>
      <c r="U37" s="2"/>
      <c r="V37" s="2"/>
      <c r="W37" s="2"/>
      <c r="X37" s="6"/>
      <c r="Y37" s="6"/>
      <c r="Z37" s="6"/>
    </row>
    <row r="38" spans="1:26" ht="26.25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7"/>
      <c r="S38" s="2"/>
      <c r="T38" s="2"/>
      <c r="U38" s="2"/>
      <c r="V38" s="2"/>
      <c r="W38" s="2"/>
      <c r="X38" s="6"/>
      <c r="Y38" s="6"/>
      <c r="Z38" s="6"/>
    </row>
    <row r="39" spans="1:26" ht="26.25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7"/>
      <c r="S39" s="2"/>
      <c r="T39" s="2"/>
      <c r="U39" s="2"/>
      <c r="V39" s="2"/>
      <c r="W39" s="2"/>
    </row>
    <row r="40" spans="1:26" ht="26.2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7"/>
      <c r="S40" s="2"/>
      <c r="T40" s="2"/>
      <c r="U40" s="2"/>
      <c r="V40" s="2"/>
      <c r="W40" s="2"/>
    </row>
    <row r="41" spans="1:26" ht="26.2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7"/>
      <c r="S41" s="2"/>
      <c r="T41" s="2"/>
      <c r="U41" s="2"/>
      <c r="V41" s="2"/>
      <c r="W41" s="2"/>
    </row>
    <row r="42" spans="1:26" ht="26.2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7"/>
      <c r="S42" s="2"/>
      <c r="T42" s="2"/>
      <c r="U42" s="2"/>
      <c r="V42" s="2"/>
      <c r="W42" s="2"/>
    </row>
    <row r="43" spans="1:26" ht="26.2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7"/>
      <c r="S43" s="2"/>
      <c r="T43" s="2"/>
      <c r="U43" s="2"/>
      <c r="V43" s="2"/>
      <c r="W43" s="2"/>
    </row>
    <row r="44" spans="1:26" ht="26.2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7"/>
      <c r="S44" s="2"/>
      <c r="T44" s="2"/>
      <c r="U44" s="2"/>
      <c r="V44" s="2"/>
      <c r="W44" s="2"/>
    </row>
    <row r="45" spans="1:26" ht="26.2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7"/>
      <c r="S45" s="2"/>
      <c r="T45" s="2"/>
      <c r="U45" s="2"/>
      <c r="V45" s="2"/>
      <c r="W45" s="2"/>
    </row>
    <row r="46" spans="1:26" ht="26.2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7"/>
      <c r="S46" s="2"/>
      <c r="T46" s="2"/>
      <c r="U46" s="2"/>
      <c r="V46" s="2"/>
      <c r="W46" s="2"/>
    </row>
    <row r="47" spans="1:26" ht="26.2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7"/>
      <c r="S47" s="2"/>
      <c r="T47" s="2"/>
      <c r="U47" s="2"/>
      <c r="V47" s="2"/>
      <c r="W47" s="2"/>
    </row>
    <row r="48" spans="1:26" ht="26.2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7"/>
      <c r="S48" s="2"/>
      <c r="T48" s="2"/>
      <c r="U48" s="2"/>
      <c r="V48" s="2"/>
      <c r="W48" s="2"/>
    </row>
    <row r="49" spans="1:23" ht="26.25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7"/>
      <c r="S49" s="2"/>
      <c r="T49" s="2"/>
      <c r="U49" s="2"/>
      <c r="V49" s="2"/>
      <c r="W49" s="2"/>
    </row>
    <row r="50" spans="1:23" ht="26.25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7"/>
      <c r="S50" s="2"/>
      <c r="T50" s="2"/>
      <c r="U50" s="2"/>
      <c r="V50" s="2"/>
      <c r="W50" s="2"/>
    </row>
    <row r="51" spans="1:23" ht="26.25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7"/>
      <c r="S51" s="2"/>
      <c r="T51" s="2"/>
      <c r="U51" s="2"/>
      <c r="V51" s="2"/>
      <c r="W51" s="2"/>
    </row>
    <row r="52" spans="1:23" ht="26.25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7"/>
      <c r="S52" s="2"/>
      <c r="T52" s="2"/>
      <c r="U52" s="2"/>
      <c r="V52" s="2"/>
      <c r="W52" s="2"/>
    </row>
    <row r="53" spans="1:23" ht="26.25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7"/>
      <c r="S53" s="2"/>
      <c r="T53" s="2"/>
      <c r="U53" s="2"/>
      <c r="V53" s="2"/>
      <c r="W53" s="2"/>
    </row>
    <row r="54" spans="1:23" ht="26.25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7"/>
      <c r="S54" s="2"/>
      <c r="T54" s="2"/>
      <c r="U54" s="2"/>
      <c r="V54" s="2"/>
      <c r="W54" s="2"/>
    </row>
    <row r="55" spans="1:23" ht="26.25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7"/>
      <c r="S55" s="2"/>
      <c r="T55" s="2"/>
      <c r="U55" s="2"/>
      <c r="V55" s="2"/>
      <c r="W55" s="2"/>
    </row>
    <row r="56" spans="1:23" ht="26.25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7"/>
      <c r="S56" s="2"/>
      <c r="T56" s="2"/>
      <c r="U56" s="2"/>
      <c r="V56" s="2"/>
      <c r="W56" s="2"/>
    </row>
    <row r="57" spans="1:23" ht="26.25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7"/>
      <c r="S57" s="2"/>
      <c r="T57" s="2"/>
      <c r="U57" s="2"/>
      <c r="V57" s="2"/>
      <c r="W57" s="2"/>
    </row>
    <row r="58" spans="1:23" ht="26.25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7"/>
      <c r="S58" s="2"/>
      <c r="T58" s="2"/>
      <c r="U58" s="2"/>
      <c r="V58" s="2"/>
      <c r="W58" s="2"/>
    </row>
    <row r="59" spans="1:23" ht="26.25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7"/>
      <c r="S59" s="2"/>
      <c r="T59" s="2"/>
      <c r="U59" s="2"/>
      <c r="V59" s="2"/>
      <c r="W59" s="2"/>
    </row>
    <row r="60" spans="1:23" ht="26.25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7"/>
      <c r="S60" s="2"/>
      <c r="T60" s="2"/>
      <c r="U60" s="2"/>
      <c r="V60" s="2"/>
      <c r="W60" s="2"/>
    </row>
    <row r="61" spans="1:23" ht="26.25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7"/>
      <c r="S61" s="2"/>
      <c r="T61" s="2"/>
      <c r="U61" s="2"/>
      <c r="V61" s="2"/>
      <c r="W61" s="2"/>
    </row>
    <row r="62" spans="1:23" ht="26.25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7"/>
      <c r="S62" s="2"/>
      <c r="T62" s="2"/>
      <c r="U62" s="2"/>
      <c r="V62" s="2"/>
      <c r="W62" s="2"/>
    </row>
    <row r="63" spans="1:23" ht="26.25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7"/>
      <c r="S63" s="2"/>
      <c r="T63" s="2"/>
      <c r="U63" s="2"/>
      <c r="V63" s="2"/>
      <c r="W63" s="2"/>
    </row>
    <row r="64" spans="1:23" ht="26.25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7"/>
      <c r="S64" s="2"/>
      <c r="T64" s="2"/>
      <c r="U64" s="2"/>
      <c r="V64" s="2"/>
      <c r="W64" s="2"/>
    </row>
    <row r="65" spans="1:23" ht="26.25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7"/>
      <c r="S65" s="2"/>
      <c r="T65" s="2"/>
      <c r="U65" s="2"/>
      <c r="V65" s="2"/>
      <c r="W65" s="2"/>
    </row>
    <row r="66" spans="1:23" ht="26.25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7"/>
      <c r="S66" s="2"/>
      <c r="T66" s="2"/>
      <c r="U66" s="2"/>
      <c r="V66" s="2"/>
      <c r="W66" s="2"/>
    </row>
    <row r="67" spans="1:23" ht="26.25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7"/>
      <c r="S67" s="2"/>
      <c r="T67" s="2"/>
      <c r="U67" s="2"/>
      <c r="V67" s="2"/>
      <c r="W67" s="2"/>
    </row>
    <row r="68" spans="1:23" ht="26.25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7"/>
      <c r="S68" s="2"/>
      <c r="T68" s="2"/>
      <c r="U68" s="2"/>
      <c r="V68" s="2"/>
      <c r="W68" s="2"/>
    </row>
    <row r="69" spans="1:23" ht="26.25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7"/>
      <c r="S69" s="2"/>
      <c r="T69" s="2"/>
      <c r="U69" s="2"/>
      <c r="V69" s="2"/>
      <c r="W69" s="2"/>
    </row>
    <row r="70" spans="1:23" ht="26.25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7"/>
      <c r="S70" s="2"/>
      <c r="T70" s="2"/>
      <c r="U70" s="2"/>
      <c r="V70" s="2"/>
      <c r="W70" s="2"/>
    </row>
    <row r="71" spans="1:23" ht="26.25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7"/>
      <c r="S71" s="2"/>
      <c r="T71" s="2"/>
      <c r="U71" s="2"/>
      <c r="V71" s="2"/>
      <c r="W71" s="2"/>
    </row>
    <row r="72" spans="1:23" ht="26.25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7"/>
      <c r="S72" s="2"/>
      <c r="T72" s="2"/>
      <c r="U72" s="2"/>
      <c r="V72" s="2"/>
      <c r="W72" s="2"/>
    </row>
    <row r="73" spans="1:23" ht="26.25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7"/>
      <c r="S73" s="2"/>
      <c r="T73" s="2"/>
      <c r="U73" s="2"/>
      <c r="V73" s="2"/>
      <c r="W73" s="2"/>
    </row>
    <row r="74" spans="1:23" ht="26.2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7"/>
      <c r="S74" s="2"/>
      <c r="T74" s="2"/>
      <c r="U74" s="2"/>
      <c r="V74" s="2"/>
      <c r="W74" s="2"/>
    </row>
    <row r="75" spans="1:23" ht="26.25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7"/>
      <c r="S75" s="2"/>
      <c r="T75" s="2"/>
      <c r="U75" s="2"/>
      <c r="V75" s="2"/>
      <c r="W75" s="2"/>
    </row>
    <row r="76" spans="1:23" ht="26.25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7"/>
      <c r="S76" s="2"/>
      <c r="T76" s="2"/>
      <c r="U76" s="2"/>
      <c r="V76" s="2"/>
      <c r="W76" s="2"/>
    </row>
    <row r="77" spans="1:23" ht="26.25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7"/>
      <c r="S77" s="2"/>
      <c r="T77" s="2"/>
      <c r="U77" s="2"/>
      <c r="V77" s="2"/>
      <c r="W77" s="2"/>
    </row>
    <row r="78" spans="1:23" ht="26.25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"/>
      <c r="S78" s="2"/>
      <c r="T78" s="2"/>
      <c r="U78" s="2"/>
      <c r="V78" s="2"/>
      <c r="W78" s="2"/>
    </row>
    <row r="79" spans="1:23" ht="26.25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7"/>
      <c r="S79" s="2"/>
      <c r="T79" s="2"/>
      <c r="U79" s="2"/>
      <c r="V79" s="2"/>
      <c r="W79" s="2"/>
    </row>
    <row r="80" spans="1:23" ht="26.2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7"/>
      <c r="S80" s="2"/>
      <c r="T80" s="2"/>
      <c r="U80" s="2"/>
      <c r="V80" s="2"/>
      <c r="W80" s="2"/>
    </row>
    <row r="81" spans="1:23" ht="26.25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7"/>
      <c r="S81" s="2"/>
      <c r="T81" s="2"/>
      <c r="U81" s="2"/>
      <c r="V81" s="2"/>
      <c r="W81" s="2"/>
    </row>
    <row r="82" spans="1:23" ht="26.25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7"/>
      <c r="S82" s="2"/>
      <c r="T82" s="2"/>
      <c r="U82" s="2"/>
      <c r="V82" s="2"/>
      <c r="W82" s="2"/>
    </row>
    <row r="83" spans="1:23" ht="26.25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7"/>
      <c r="S83" s="2"/>
      <c r="T83" s="2"/>
      <c r="U83" s="2"/>
      <c r="V83" s="2"/>
      <c r="W83" s="2"/>
    </row>
    <row r="84" spans="1:23" ht="26.25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7"/>
      <c r="S84" s="2"/>
      <c r="T84" s="2"/>
      <c r="U84" s="2"/>
      <c r="V84" s="2"/>
      <c r="W84" s="2"/>
    </row>
    <row r="85" spans="1:23" ht="26.25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7"/>
      <c r="S85" s="2"/>
      <c r="T85" s="2"/>
      <c r="U85" s="2"/>
      <c r="V85" s="2"/>
      <c r="W85" s="2"/>
    </row>
    <row r="86" spans="1:23" ht="26.25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7"/>
      <c r="S86" s="2"/>
      <c r="T86" s="2"/>
      <c r="U86" s="2"/>
      <c r="V86" s="2"/>
      <c r="W86" s="2"/>
    </row>
    <row r="87" spans="1:23" ht="26.25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7"/>
      <c r="S87" s="2"/>
      <c r="T87" s="2"/>
      <c r="U87" s="2"/>
      <c r="V87" s="2"/>
      <c r="W87" s="2"/>
    </row>
    <row r="88" spans="1:23" ht="26.2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7"/>
      <c r="S88" s="2"/>
      <c r="T88" s="2"/>
      <c r="U88" s="2"/>
      <c r="V88" s="2"/>
      <c r="W88" s="2"/>
    </row>
    <row r="89" spans="1:23" ht="26.2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7"/>
      <c r="S89" s="2"/>
      <c r="T89" s="2"/>
      <c r="U89" s="2"/>
      <c r="V89" s="2"/>
      <c r="W89" s="2"/>
    </row>
    <row r="90" spans="1:23" ht="26.2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7"/>
      <c r="S90" s="2"/>
      <c r="T90" s="2"/>
      <c r="U90" s="2"/>
      <c r="V90" s="2"/>
      <c r="W90" s="2"/>
    </row>
    <row r="91" spans="1:23" ht="26.2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7"/>
      <c r="S91" s="2"/>
      <c r="T91" s="2"/>
      <c r="U91" s="2"/>
      <c r="V91" s="2"/>
      <c r="W91" s="2"/>
    </row>
    <row r="92" spans="1:23" ht="26.2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7"/>
      <c r="S92" s="2"/>
      <c r="T92" s="2"/>
      <c r="U92" s="2"/>
      <c r="V92" s="2"/>
      <c r="W92" s="2"/>
    </row>
    <row r="93" spans="1:23" ht="26.2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7"/>
      <c r="S93" s="2"/>
      <c r="T93" s="2"/>
      <c r="U93" s="2"/>
      <c r="V93" s="2"/>
      <c r="W93" s="2"/>
    </row>
    <row r="94" spans="1:23" ht="26.2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7"/>
      <c r="S94" s="2"/>
      <c r="T94" s="2"/>
      <c r="U94" s="2"/>
      <c r="V94" s="2"/>
      <c r="W94" s="2"/>
    </row>
    <row r="95" spans="1:23" ht="26.2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7"/>
      <c r="S95" s="2"/>
      <c r="T95" s="2"/>
      <c r="U95" s="2"/>
      <c r="V95" s="2"/>
      <c r="W95" s="2"/>
    </row>
    <row r="96" spans="1:23" ht="26.2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7"/>
      <c r="S96" s="2"/>
      <c r="T96" s="2"/>
      <c r="U96" s="2"/>
      <c r="V96" s="2"/>
      <c r="W96" s="2"/>
    </row>
    <row r="97" spans="1:23" ht="26.2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7"/>
      <c r="S97" s="2"/>
      <c r="T97" s="2"/>
      <c r="U97" s="2"/>
      <c r="V97" s="2"/>
      <c r="W97" s="2"/>
    </row>
    <row r="98" spans="1:23" ht="26.2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7"/>
      <c r="S98" s="2"/>
      <c r="T98" s="2"/>
      <c r="U98" s="2"/>
      <c r="V98" s="2"/>
      <c r="W98" s="2"/>
    </row>
    <row r="99" spans="1:23" ht="26.2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7"/>
      <c r="S99" s="2"/>
      <c r="T99" s="2"/>
      <c r="U99" s="2"/>
      <c r="V99" s="2"/>
      <c r="W99" s="2"/>
    </row>
    <row r="100" spans="1:23" ht="26.2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7"/>
      <c r="S100" s="2"/>
      <c r="T100" s="2"/>
      <c r="U100" s="2"/>
      <c r="V100" s="2"/>
      <c r="W100" s="2"/>
    </row>
    <row r="101" spans="1:23" ht="26.2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7"/>
      <c r="S101" s="2"/>
      <c r="T101" s="2"/>
      <c r="U101" s="2"/>
      <c r="V101" s="2"/>
      <c r="W101" s="2"/>
    </row>
    <row r="102" spans="1:23" ht="26.2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7"/>
      <c r="S102" s="2"/>
      <c r="T102" s="2"/>
      <c r="U102" s="2"/>
      <c r="V102" s="2"/>
      <c r="W102" s="2"/>
    </row>
    <row r="103" spans="1:23" ht="26.2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7"/>
      <c r="S103" s="2"/>
      <c r="T103" s="2"/>
      <c r="U103" s="2"/>
      <c r="V103" s="2"/>
      <c r="W103" s="2"/>
    </row>
    <row r="104" spans="1:23" ht="26.25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7"/>
      <c r="S104" s="2"/>
      <c r="T104" s="2"/>
      <c r="U104" s="2"/>
      <c r="V104" s="2"/>
      <c r="W104" s="2"/>
    </row>
    <row r="105" spans="1:23" ht="26.25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7"/>
      <c r="S105" s="2"/>
      <c r="T105" s="2"/>
      <c r="U105" s="2"/>
      <c r="V105" s="2"/>
      <c r="W105" s="2"/>
    </row>
    <row r="106" spans="1:23" ht="26.25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7"/>
      <c r="S106" s="2"/>
      <c r="T106" s="2"/>
      <c r="U106" s="2"/>
      <c r="V106" s="2"/>
      <c r="W106" s="2"/>
    </row>
    <row r="107" spans="1:23" ht="26.25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7"/>
      <c r="S107" s="2"/>
      <c r="T107" s="2"/>
      <c r="U107" s="2"/>
      <c r="V107" s="2"/>
      <c r="W107" s="2"/>
    </row>
    <row r="108" spans="1:23" ht="26.25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7"/>
      <c r="S108" s="2"/>
      <c r="T108" s="2"/>
      <c r="U108" s="2"/>
      <c r="V108" s="2"/>
      <c r="W108" s="2"/>
    </row>
    <row r="109" spans="1:23" ht="26.25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7"/>
      <c r="S109" s="2"/>
      <c r="T109" s="2"/>
      <c r="U109" s="2"/>
      <c r="V109" s="2"/>
      <c r="W109" s="2"/>
    </row>
    <row r="110" spans="1:23" ht="26.25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7"/>
      <c r="S110" s="2"/>
      <c r="T110" s="2"/>
      <c r="U110" s="2"/>
      <c r="V110" s="2"/>
      <c r="W110" s="2"/>
    </row>
    <row r="111" spans="1:23" ht="26.25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7"/>
      <c r="S111" s="2"/>
      <c r="T111" s="2"/>
      <c r="U111" s="2"/>
      <c r="V111" s="2"/>
      <c r="W111" s="2"/>
    </row>
    <row r="112" spans="1:23" ht="26.25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7"/>
      <c r="S112" s="2"/>
      <c r="T112" s="2"/>
      <c r="U112" s="2"/>
      <c r="V112" s="2"/>
      <c r="W112" s="2"/>
    </row>
    <row r="113" spans="1:23" ht="26.25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7"/>
      <c r="S113" s="2"/>
      <c r="T113" s="2"/>
      <c r="U113" s="2"/>
      <c r="V113" s="2"/>
      <c r="W113" s="2"/>
    </row>
    <row r="114" spans="1:23" ht="26.25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7"/>
      <c r="S114" s="2"/>
      <c r="T114" s="2"/>
      <c r="U114" s="2"/>
      <c r="V114" s="2"/>
      <c r="W114" s="2"/>
    </row>
    <row r="115" spans="1:23" ht="26.25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7"/>
      <c r="S115" s="2"/>
      <c r="T115" s="2"/>
      <c r="U115" s="2"/>
      <c r="V115" s="2"/>
      <c r="W115" s="2"/>
    </row>
    <row r="116" spans="1:23" ht="26.25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7"/>
      <c r="S116" s="2"/>
      <c r="T116" s="2"/>
      <c r="U116" s="2"/>
      <c r="V116" s="2"/>
      <c r="W116" s="2"/>
    </row>
    <row r="117" spans="1:23" ht="26.25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7"/>
      <c r="S117" s="2"/>
      <c r="T117" s="2"/>
      <c r="U117" s="2"/>
      <c r="V117" s="2"/>
      <c r="W117" s="2"/>
    </row>
    <row r="118" spans="1:23" ht="26.25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7"/>
      <c r="S118" s="2"/>
      <c r="T118" s="2"/>
      <c r="U118" s="2"/>
      <c r="V118" s="2"/>
      <c r="W118" s="2"/>
    </row>
    <row r="119" spans="1:23" ht="26.25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7"/>
      <c r="S119" s="2"/>
      <c r="T119" s="2"/>
      <c r="U119" s="2"/>
      <c r="V119" s="2"/>
      <c r="W119" s="2"/>
    </row>
    <row r="120" spans="1:23" ht="26.25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7"/>
      <c r="S120" s="2"/>
      <c r="T120" s="2"/>
      <c r="U120" s="2"/>
      <c r="V120" s="2"/>
      <c r="W120" s="2"/>
    </row>
    <row r="121" spans="1:23" ht="26.25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7"/>
      <c r="S121" s="2"/>
      <c r="T121" s="2"/>
      <c r="U121" s="2"/>
      <c r="V121" s="2"/>
      <c r="W121" s="2"/>
    </row>
    <row r="122" spans="1:23" ht="26.25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7"/>
      <c r="S122" s="2"/>
      <c r="T122" s="2"/>
      <c r="U122" s="2"/>
      <c r="V122" s="2"/>
      <c r="W122" s="2"/>
    </row>
    <row r="123" spans="1:23" ht="26.25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7"/>
      <c r="S123" s="2"/>
      <c r="T123" s="2"/>
      <c r="U123" s="2"/>
      <c r="V123" s="2"/>
      <c r="W123" s="2"/>
    </row>
    <row r="124" spans="1:23" ht="26.25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7"/>
      <c r="S124" s="2"/>
      <c r="T124" s="2"/>
      <c r="U124" s="2"/>
      <c r="V124" s="2"/>
      <c r="W124" s="2"/>
    </row>
    <row r="125" spans="1:23" ht="26.25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7"/>
      <c r="S125" s="2"/>
      <c r="T125" s="2"/>
      <c r="U125" s="2"/>
      <c r="V125" s="2"/>
      <c r="W125" s="2"/>
    </row>
    <row r="126" spans="1:23" ht="26.25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7"/>
      <c r="S126" s="2"/>
      <c r="T126" s="2"/>
      <c r="U126" s="2"/>
      <c r="V126" s="2"/>
      <c r="W126" s="2"/>
    </row>
    <row r="127" spans="1:23" ht="26.25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7"/>
      <c r="S127" s="2"/>
      <c r="T127" s="2"/>
      <c r="U127" s="2"/>
      <c r="V127" s="2"/>
      <c r="W127" s="2"/>
    </row>
    <row r="128" spans="1:23" ht="26.25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7"/>
      <c r="S128" s="2"/>
      <c r="T128" s="2"/>
      <c r="U128" s="2"/>
      <c r="V128" s="2"/>
      <c r="W128" s="2"/>
    </row>
    <row r="129" spans="1:23" ht="26.25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7"/>
      <c r="S129" s="2"/>
      <c r="T129" s="2"/>
      <c r="U129" s="2"/>
      <c r="V129" s="2"/>
      <c r="W129" s="2"/>
    </row>
    <row r="130" spans="1:23" ht="26.25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7"/>
      <c r="S130" s="2"/>
      <c r="T130" s="2"/>
      <c r="U130" s="2"/>
      <c r="V130" s="2"/>
      <c r="W130" s="2"/>
    </row>
    <row r="131" spans="1:23" ht="26.25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7"/>
      <c r="S131" s="2"/>
      <c r="T131" s="2"/>
      <c r="U131" s="2"/>
      <c r="V131" s="2"/>
      <c r="W131" s="2"/>
    </row>
    <row r="132" spans="1:23" ht="26.25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7"/>
      <c r="S132" s="2"/>
      <c r="T132" s="2"/>
      <c r="U132" s="2"/>
      <c r="V132" s="2"/>
      <c r="W132" s="2"/>
    </row>
    <row r="133" spans="1:23" ht="26.25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7"/>
      <c r="S133" s="2"/>
      <c r="T133" s="2"/>
      <c r="U133" s="2"/>
      <c r="V133" s="2"/>
      <c r="W133" s="2"/>
    </row>
    <row r="134" spans="1:23" ht="26.25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7"/>
      <c r="S134" s="2"/>
      <c r="T134" s="2"/>
      <c r="U134" s="2"/>
      <c r="V134" s="2"/>
      <c r="W134" s="2"/>
    </row>
    <row r="135" spans="1:23" ht="26.25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7"/>
      <c r="S135" s="2"/>
      <c r="T135" s="2"/>
      <c r="U135" s="2"/>
      <c r="V135" s="2"/>
      <c r="W135" s="2"/>
    </row>
    <row r="136" spans="1:23" ht="26.25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7"/>
      <c r="S136" s="2"/>
      <c r="T136" s="2"/>
      <c r="U136" s="2"/>
      <c r="V136" s="2"/>
      <c r="W136" s="2"/>
    </row>
    <row r="137" spans="1:23" ht="26.25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7"/>
      <c r="S137" s="2"/>
      <c r="T137" s="2"/>
      <c r="U137" s="2"/>
      <c r="V137" s="2"/>
      <c r="W137" s="2"/>
    </row>
    <row r="138" spans="1:23" ht="26.25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7"/>
      <c r="S138" s="2"/>
      <c r="T138" s="2"/>
      <c r="U138" s="2"/>
      <c r="V138" s="2"/>
      <c r="W138" s="2"/>
    </row>
    <row r="139" spans="1:23" ht="26.25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7"/>
      <c r="S139" s="2"/>
      <c r="T139" s="2"/>
      <c r="U139" s="2"/>
      <c r="V139" s="2"/>
      <c r="W139" s="2"/>
    </row>
    <row r="140" spans="1:23" ht="26.25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7"/>
      <c r="S140" s="2"/>
      <c r="T140" s="2"/>
      <c r="U140" s="2"/>
      <c r="V140" s="2"/>
      <c r="W140" s="2"/>
    </row>
    <row r="141" spans="1:23" ht="26.25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7"/>
      <c r="S141" s="2"/>
      <c r="T141" s="2"/>
      <c r="U141" s="2"/>
      <c r="V141" s="2"/>
      <c r="W141" s="2"/>
    </row>
    <row r="142" spans="1:23" ht="26.25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7"/>
      <c r="S142" s="2"/>
      <c r="T142" s="2"/>
      <c r="U142" s="2"/>
      <c r="V142" s="2"/>
      <c r="W142" s="2"/>
    </row>
    <row r="143" spans="1:23" ht="26.25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7"/>
      <c r="S143" s="2"/>
      <c r="T143" s="2"/>
      <c r="U143" s="2"/>
      <c r="V143" s="2"/>
      <c r="W143" s="2"/>
    </row>
    <row r="144" spans="1:23" ht="26.25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7"/>
      <c r="S144" s="2"/>
      <c r="T144" s="2"/>
      <c r="U144" s="2"/>
      <c r="V144" s="2"/>
      <c r="W144" s="2"/>
    </row>
    <row r="145" spans="1:23" ht="26.25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7"/>
      <c r="S145" s="2"/>
      <c r="T145" s="2"/>
      <c r="U145" s="2"/>
      <c r="V145" s="2"/>
      <c r="W145" s="2"/>
    </row>
    <row r="146" spans="1:23" ht="26.25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7"/>
      <c r="S146" s="2"/>
      <c r="T146" s="2"/>
      <c r="U146" s="2"/>
      <c r="V146" s="2"/>
      <c r="W146" s="2"/>
    </row>
    <row r="147" spans="1:23" ht="26.25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7"/>
      <c r="S147" s="2"/>
      <c r="T147" s="2"/>
      <c r="U147" s="2"/>
      <c r="V147" s="2"/>
      <c r="W147" s="2"/>
    </row>
    <row r="148" spans="1:23" ht="26.25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7"/>
      <c r="S148" s="2"/>
      <c r="T148" s="2"/>
      <c r="U148" s="2"/>
      <c r="V148" s="2"/>
      <c r="W148" s="2"/>
    </row>
    <row r="149" spans="1:23" ht="26.25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7"/>
      <c r="S149" s="2"/>
      <c r="T149" s="2"/>
      <c r="U149" s="2"/>
      <c r="V149" s="2"/>
      <c r="W149" s="2"/>
    </row>
    <row r="150" spans="1:23" ht="26.25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7"/>
      <c r="S150" s="2"/>
      <c r="T150" s="2"/>
      <c r="U150" s="2"/>
      <c r="V150" s="2"/>
      <c r="W150" s="2"/>
    </row>
    <row r="151" spans="1:23" ht="26.25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7"/>
      <c r="S151" s="2"/>
      <c r="T151" s="2"/>
      <c r="U151" s="2"/>
      <c r="V151" s="2"/>
      <c r="W151" s="2"/>
    </row>
    <row r="152" spans="1:23" ht="26.25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7"/>
      <c r="S152" s="2"/>
      <c r="T152" s="2"/>
      <c r="U152" s="2"/>
      <c r="V152" s="2"/>
      <c r="W152" s="2"/>
    </row>
    <row r="153" spans="1:23" ht="26.25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7"/>
      <c r="S153" s="2"/>
      <c r="T153" s="2"/>
      <c r="U153" s="2"/>
      <c r="V153" s="2"/>
      <c r="W153" s="2"/>
    </row>
    <row r="154" spans="1:23" ht="26.25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7"/>
      <c r="S154" s="2"/>
      <c r="T154" s="2"/>
      <c r="U154" s="2"/>
      <c r="V154" s="2"/>
      <c r="W154" s="2"/>
    </row>
    <row r="155" spans="1:23" ht="26.25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7"/>
      <c r="S155" s="2"/>
      <c r="T155" s="2"/>
      <c r="U155" s="2"/>
      <c r="V155" s="2"/>
      <c r="W155" s="2"/>
    </row>
    <row r="156" spans="1:23" ht="26.25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7"/>
      <c r="S156" s="2"/>
      <c r="T156" s="2"/>
      <c r="U156" s="2"/>
      <c r="V156" s="2"/>
      <c r="W156" s="2"/>
    </row>
    <row r="157" spans="1:23" ht="26.25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7"/>
      <c r="S157" s="2"/>
      <c r="T157" s="2"/>
      <c r="U157" s="2"/>
      <c r="V157" s="2"/>
      <c r="W157" s="2"/>
    </row>
    <row r="158" spans="1:23" ht="26.25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7"/>
      <c r="S158" s="2"/>
      <c r="T158" s="2"/>
      <c r="U158" s="2"/>
      <c r="V158" s="2"/>
      <c r="W158" s="2"/>
    </row>
    <row r="159" spans="1:23" ht="26.25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7"/>
      <c r="S159" s="2"/>
      <c r="T159" s="2"/>
      <c r="U159" s="2"/>
      <c r="V159" s="2"/>
      <c r="W159" s="2"/>
    </row>
    <row r="160" spans="1:23" ht="26.25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7"/>
      <c r="S160" s="2"/>
      <c r="T160" s="2"/>
      <c r="U160" s="2"/>
      <c r="V160" s="2"/>
      <c r="W160" s="2"/>
    </row>
  </sheetData>
  <sheetProtection algorithmName="SHA-512" hashValue="54Js3eiTez2fF5R8IqY7xp8i8du+uX46lgzIQ1Q3hBIu6LG0R7836tBTMtnPTiX3wwIRPW1v/z4Z8p7CGTuAZA==" saltValue="hsgi7SsbNPBCsJ1lKghBfQ==" spinCount="100000" sheet="1" objects="1" scenarios="1" selectLockedCells="1"/>
  <mergeCells count="6">
    <mergeCell ref="L1:Z1"/>
    <mergeCell ref="A3:D3"/>
    <mergeCell ref="A25:A28"/>
    <mergeCell ref="B25:B28"/>
    <mergeCell ref="A2:J2"/>
    <mergeCell ref="A1:J1"/>
  </mergeCells>
  <dataValidations count="2">
    <dataValidation type="list" allowBlank="1" showInputMessage="1" showErrorMessage="1" sqref="B30">
      <formula1>$X$28:$X$35</formula1>
    </dataValidation>
    <dataValidation type="list" allowBlank="1" showInputMessage="1" showErrorMessage="1" sqref="D30">
      <formula1>$Y$28:$Y$29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2021-09-06T01:13:16Z</dcterms:modified>
</cp:coreProperties>
</file>